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25" windowHeight="6990" activeTab="0"/>
  </bookViews>
  <sheets>
    <sheet name="1-Service Rates" sheetId="1" r:id="rId1"/>
    <sheet name="2-Config.  Main." sheetId="2" r:id="rId2"/>
    <sheet name="3-Per. Main." sheetId="3" r:id="rId3"/>
    <sheet name="4-Manufacturer's Dis." sheetId="4" r:id="rId4"/>
    <sheet name="5-Cabling" sheetId="5" r:id="rId5"/>
    <sheet name="6-Fiber" sheetId="6" r:id="rId6"/>
    <sheet name="7-Cabling Misc." sheetId="7" r:id="rId7"/>
    <sheet name="8-Summary" sheetId="8" r:id="rId8"/>
  </sheets>
  <definedNames>
    <definedName name="_xlnm.Print_Area" localSheetId="0">'1-Service Rates'!$A$5:$D$37</definedName>
    <definedName name="_xlnm.Print_Area" localSheetId="5">'6-Fiber'!$A$1:$F$82</definedName>
    <definedName name="_xlnm.Print_Area" localSheetId="6">'7-Cabling Misc.'!$A$3:$D$152</definedName>
    <definedName name="_xlnm.Print_Titles" localSheetId="0">'1-Service Rates'!$1:$4</definedName>
    <definedName name="_xlnm.Print_Titles" localSheetId="4">'5-Cabling'!$1:$2</definedName>
    <definedName name="_xlnm.Print_Titles" localSheetId="5">'6-Fiber'!$1:$2</definedName>
    <definedName name="_xlnm.Print_Titles" localSheetId="6">'7-Cabling Misc.'!$1:$2</definedName>
  </definedNames>
  <calcPr fullCalcOnLoad="1"/>
</workbook>
</file>

<file path=xl/sharedStrings.xml><?xml version="1.0" encoding="utf-8"?>
<sst xmlns="http://schemas.openxmlformats.org/spreadsheetml/2006/main" count="580" uniqueCount="347">
  <si>
    <t xml:space="preserve"> </t>
  </si>
  <si>
    <t>After Hours (Monday thru Saturday; 5pm to 8am) - Repairs/MACs</t>
  </si>
  <si>
    <t>Sundays &amp; Holidays - Repairs/MACs</t>
  </si>
  <si>
    <t>Training Rates</t>
  </si>
  <si>
    <t xml:space="preserve">After Hours </t>
  </si>
  <si>
    <t>Removing and Preparing Disconnected Equipment</t>
  </si>
  <si>
    <t>Hourly Rate - After Hours</t>
  </si>
  <si>
    <t>Hourly Rate - Sundays &amp; Holidays</t>
  </si>
  <si>
    <t>Normal State Business Hours - Repairs/MACs</t>
  </si>
  <si>
    <t xml:space="preserve">Normal State Business Hours </t>
  </si>
  <si>
    <t>Normal State Business Hours</t>
  </si>
  <si>
    <t xml:space="preserve">Sundays &amp; Holidays </t>
  </si>
  <si>
    <t>Hourly Rate - Normal State Business Hours</t>
  </si>
  <si>
    <t>Repairs/MAC Labor Rates</t>
  </si>
  <si>
    <t>Single Line Sets</t>
  </si>
  <si>
    <t>Single Line Sets w/Hands Free</t>
  </si>
  <si>
    <t>Single Line Sets w/Hands Free and Msg</t>
  </si>
  <si>
    <t>Dterm Single Line with Msg waiting/tap</t>
  </si>
  <si>
    <t>Dterm SL with Msg/tap/6 speed dials</t>
  </si>
  <si>
    <t>Dterm Digital Single Line</t>
  </si>
  <si>
    <t>Dterm 8 Button Sets w/Spkr</t>
  </si>
  <si>
    <t>Dterm 8 Button Sets w/Spkr &amp; Display</t>
  </si>
  <si>
    <t>Dterm 16 Button Sets w/Spkr &amp; Display</t>
  </si>
  <si>
    <t>Dterm 32 Button Sets w/Spkr &amp; Display</t>
  </si>
  <si>
    <t>Single Line Set with ground button for Power failure</t>
  </si>
  <si>
    <t>Dterm Cordless ETW-4R-1</t>
  </si>
  <si>
    <t>Single Line Sets w/tap, msg waiting</t>
  </si>
  <si>
    <t>Totals</t>
  </si>
  <si>
    <t xml:space="preserve">Note:   The estimated number of hours are for evaluation purposes only. </t>
  </si>
  <si>
    <t>PBX Systems</t>
  </si>
  <si>
    <t>Add on Module</t>
  </si>
  <si>
    <t xml:space="preserve">Single Line Set with ground button </t>
  </si>
  <si>
    <t>Attendant Console</t>
  </si>
  <si>
    <t>Analog Adapter</t>
  </si>
  <si>
    <t>The maintenance percentage rate will be the actual contracted percentage.</t>
  </si>
  <si>
    <t>PRICE PER FOOT</t>
  </si>
  <si>
    <t>Submitted By</t>
  </si>
  <si>
    <t>Authorized Signature</t>
  </si>
  <si>
    <t>Date</t>
  </si>
  <si>
    <t>Printed Name and Title</t>
  </si>
  <si>
    <t>Company Name</t>
  </si>
  <si>
    <t>Company Address</t>
  </si>
  <si>
    <t>Telephone</t>
  </si>
  <si>
    <t>CABLING - SINGLE CAT 3 INSTALLED &amp; TERMINATED INCLUDING LABOR</t>
  </si>
  <si>
    <t>4 PAIR PVC  - &lt; 20 DROPS</t>
  </si>
  <si>
    <t>4 PAIR PVC  - &gt; 20 BUT &lt; 50 DROPS</t>
  </si>
  <si>
    <t>4 PAIR PVC  - &gt; 50 DROPS</t>
  </si>
  <si>
    <t>4 PAIR CMP  - &lt; 20 DROPS</t>
  </si>
  <si>
    <t>4 PAIR CMP  - &gt; 20 BUT &lt; 50 DROPS</t>
  </si>
  <si>
    <t>4 PAIR CMP  - &gt; 50 DROPS</t>
  </si>
  <si>
    <t>4 PAIR CMP -&lt; 20 DROPS</t>
  </si>
  <si>
    <t>CABLING - SINGLE CAT5 ENHANCED INSTALLED &amp; TERMINATED INCLUDING LABOR</t>
  </si>
  <si>
    <t>CABLING - DUAL CAT 5 INSTALLED &amp; TERMINATED INCLUDING LABOR</t>
  </si>
  <si>
    <t>CABLING - DUAL CAT 5 ENHANCED INSTALLED &amp; TERMINATED INCLUDING LABOR</t>
  </si>
  <si>
    <t xml:space="preserve">IBM TYPE DATA CABLING </t>
  </si>
  <si>
    <t>TYPE 1 PVC  - &gt; 20 BUT &lt; 50 DROPS</t>
  </si>
  <si>
    <t>TYPE 1 PVC  - &gt; 50 DROPS</t>
  </si>
  <si>
    <t>TYPE 1 PVC  - &lt; 20 DROPS</t>
  </si>
  <si>
    <t>TYPE 1 CMP  - &gt; 20 BUT &lt; 50 DROPS</t>
  </si>
  <si>
    <t>TYPE 1 CMP  - &gt; 50 DROPS</t>
  </si>
  <si>
    <t>TYPE 1 CMP  - &lt; 20 DROPS</t>
  </si>
  <si>
    <t>TYPE 2 PVC  - &gt; 20 BUT &lt; 50 DROPS</t>
  </si>
  <si>
    <t>TYPE 2 PVC  - &gt; 50 DROPS</t>
  </si>
  <si>
    <t>TYPE 2 PVC  - &lt; 20 DROPS</t>
  </si>
  <si>
    <t>TYPE 2 CMP  - &gt; 20 BUT &lt; 50 DROPS</t>
  </si>
  <si>
    <t>TYPE 2 CMP  - &gt; 50 DROPS</t>
  </si>
  <si>
    <t>TYPE 2 CMP  - &lt; 20 DROPS</t>
  </si>
  <si>
    <t>TYPE 3 PVC  - &gt; 20 BUT &lt; 50 DROPS</t>
  </si>
  <si>
    <t>TYPE 3 PVC  - &gt; 50 DROPS</t>
  </si>
  <si>
    <t>TYPE 3 PVC - &lt; 20 DROPS</t>
  </si>
  <si>
    <t>TYPE 3 CMP  - &gt; 20 BUT &lt; 50 DROPS</t>
  </si>
  <si>
    <t>TYPE 3 CMP  - &gt; 50 DROPS</t>
  </si>
  <si>
    <t>TYPE 3 CMP  - &lt; 20 DROPS</t>
  </si>
  <si>
    <t>COAXIAL CABLE INSTALLED &amp; TERMINATED INCLUDING LABOR</t>
  </si>
  <si>
    <t>COAX RG62 AU CMP  - &lt; 20 DROPS</t>
  </si>
  <si>
    <t>COAX RG62 AU CMP  - &gt; 20 BUT  &lt; 50 DROPS</t>
  </si>
  <si>
    <t>COAX RG62 AU CMP  - &gt; 50 DROPS</t>
  </si>
  <si>
    <t>COAX RG59 AU CMP  - &lt; 20 DROPS</t>
  </si>
  <si>
    <t>COAX RG59 AU CMP  - &gt; 20 BUT  &lt; 50 DROPS</t>
  </si>
  <si>
    <t>COAX RG59 AU CMP  - &gt; 50 DROPS</t>
  </si>
  <si>
    <t>COAX RG58 AU CMP  - &lt; 20 DROPS</t>
  </si>
  <si>
    <t>COAX RG58 AU CMP  - &gt; 20 BUT  &lt; 50 DROPS</t>
  </si>
  <si>
    <t>COAX RG58 AU CMP  - &gt; 50 DROPS</t>
  </si>
  <si>
    <t>COAX RG6 AU CMP &lt; 20 DROPS</t>
  </si>
  <si>
    <t>COAX RG6 AU CMP &gt;20 BUT &lt;50 DROPS</t>
  </si>
  <si>
    <t>COAX RG6 AU CMP &gt;50 DROPS</t>
  </si>
  <si>
    <t>COAX RG11 AU CMP &lt;20 DROPS</t>
  </si>
  <si>
    <t>COAX RG11 AU CMP &gt;20 BUT &lt;50 DROPS</t>
  </si>
  <si>
    <t>COAX RG11 AU CMP &gt;50 DROPS</t>
  </si>
  <si>
    <t>CABLING - SINGLE CAT 3 INSTALLED &amp; NOT TERMINATED</t>
  </si>
  <si>
    <t>4 PAIR PVC</t>
  </si>
  <si>
    <t>4 PAIR CMP</t>
  </si>
  <si>
    <t>CABLING - SINGLE CAT 5  INSTALLED &amp; NOT TERMINATED</t>
  </si>
  <si>
    <t>CABLING - SINGLE CAT 5 ENHANCED  INSTALLED &amp; NOT TERMINATED</t>
  </si>
  <si>
    <t>CABLING - DUAL CAT 5  INSTALLED &amp; NOT TERMINATED</t>
  </si>
  <si>
    <t>CABLING - DUAL CAT 5 ENHANCED  INSTALLED &amp; NOT TERMINATED</t>
  </si>
  <si>
    <t>COAXIAL CABLE INSTALLED &amp; NOT TERMINATED</t>
  </si>
  <si>
    <t>COAX RG6 AU CMP</t>
  </si>
  <si>
    <t>COAX RG11 AU CMP</t>
  </si>
  <si>
    <t>IBM TYPE DATA CABLING  INSTALLED &amp; NOT TERMINATED</t>
  </si>
  <si>
    <t>TYPE 1 PVC</t>
  </si>
  <si>
    <t>TYPE 1 CMP</t>
  </si>
  <si>
    <t>TYPE 2 PVC</t>
  </si>
  <si>
    <t>TYPE 2 CMP</t>
  </si>
  <si>
    <t>TYPE 3 PVC</t>
  </si>
  <si>
    <t>TYPE 3 CMP</t>
  </si>
  <si>
    <t>COAXIAL CABLE  INSTALLED &amp; NOT TERMINATED</t>
  </si>
  <si>
    <t>COAX RG62 AU CMP</t>
  </si>
  <si>
    <t>COAX RG59 AU CMP</t>
  </si>
  <si>
    <t>COAX RG58 AU CMP</t>
  </si>
  <si>
    <t>TOTAL PAGES 1 THROUGH 3</t>
  </si>
  <si>
    <t>THE BALANCE OF THIS PAGE IS INTENTIONALLY LEFT BLANK</t>
  </si>
  <si>
    <t>Interior Grade, Graded Index,  Multi-Mode 62.5 X 125 Micron Riser Rated Non-Plenum, Installed &amp; Terminated</t>
  </si>
  <si>
    <t>4 FIBER</t>
  </si>
  <si>
    <t>6 FIBER</t>
  </si>
  <si>
    <t>8 FIBER</t>
  </si>
  <si>
    <t>12 FIBER</t>
  </si>
  <si>
    <t>24 FIBER</t>
  </si>
  <si>
    <t>36 FIBER</t>
  </si>
  <si>
    <t>48 FIBER</t>
  </si>
  <si>
    <t>72 FIBER</t>
  </si>
  <si>
    <t>96 FIBER</t>
  </si>
  <si>
    <t>144 FIBER</t>
  </si>
  <si>
    <t>Exterior Grade Gel Filled, Graded Index, Multi-Mode 62.5 x 125 Micron, No Armor, Loose Tube, Installed &amp; Terminated</t>
  </si>
  <si>
    <t>12FIBER</t>
  </si>
  <si>
    <t>Interior Grade, Graded Index,  Multi-Mode 62.5 X 125 Micron Plenum, Installed &amp; Terminated</t>
  </si>
  <si>
    <t>INTERIOR GRADE, SINGLE-MODE 8.3 X 125 MICRON RISER RATED NON-PLENUM, INSTALLED &amp; TERMINATED</t>
  </si>
  <si>
    <t>EXTERIOR GRADE SINGLE-MODE 8.3 X 125 MICRON, NO ARMOR, LOOSE TUBE, INSTALLED &amp; TERMINATED</t>
  </si>
  <si>
    <t>Interior Grade, Single-Mode8.3 X 125 Micron Plenum, Installed &amp; Terminated</t>
  </si>
  <si>
    <t>MULTI-PAIR TELEPHONE CABLE, INSTALLED IN BUILDING IN PREPARED RACKS OR CONDUIT &amp; TERMINATED</t>
  </si>
  <si>
    <t>200 PAIR, GEL-FILLED</t>
  </si>
  <si>
    <t>200 PAIR, PVC</t>
  </si>
  <si>
    <t>200 PAIR, PLENUM</t>
  </si>
  <si>
    <t>300 PAIR, GEL-FILLED</t>
  </si>
  <si>
    <t>300 PAIR, PVC</t>
  </si>
  <si>
    <t>600 PAIR, GEL-FILLED</t>
  </si>
  <si>
    <t>600 PAIR, PVC</t>
  </si>
  <si>
    <t>900 PAIR, GEL-FILLED</t>
  </si>
  <si>
    <t>1200 PAIR, GEL-FILLED</t>
  </si>
  <si>
    <t>1200 PAIR, PVC</t>
  </si>
  <si>
    <t>HARD CEILINGS AND WALLS, &lt; 20 DROPS</t>
  </si>
  <si>
    <t xml:space="preserve"> &gt; 20 BUT &lt; 50 DROPS</t>
  </si>
  <si>
    <t xml:space="preserve"> &gt; 50 DROPS</t>
  </si>
  <si>
    <t>EXISTING UNDER-FLOOR DUCTS, &lt; 20 DROPS</t>
  </si>
  <si>
    <t>ASBESTOS PRESENT, &lt; 20 DROPS</t>
  </si>
  <si>
    <t>EXPEDITE CHARGE, &lt; 20 DROPS</t>
  </si>
  <si>
    <t>MODULAR FURNITURE, &lt; 20 DROPS</t>
  </si>
  <si>
    <t>MISCELLANEOUS</t>
  </si>
  <si>
    <t>1" WALL MOLDING - 5FT SECTION</t>
  </si>
  <si>
    <t>1" FLOOR MOLDING - 5FT SECTION</t>
  </si>
  <si>
    <t>2" WALL MOLDING - 5FT SECTION</t>
  </si>
  <si>
    <t>2" FLOOR MOLDING - 5FT SECTION</t>
  </si>
  <si>
    <t>4" WALL MOLDING - 5FT SECTION</t>
  </si>
  <si>
    <t>4" FLOOR MOLDING - 5FT SECTION</t>
  </si>
  <si>
    <t>POWER POLES - 8FT SECTION</t>
  </si>
  <si>
    <t>POWER POLES - 10FT SECTION</t>
  </si>
  <si>
    <t>POWER POLES - 12FT SECTION</t>
  </si>
  <si>
    <t>1" PVC INTERDUCT - PRICE PER FOOT</t>
  </si>
  <si>
    <t>1 1/2" PVC INTERDUCT - PRICE PER FOOT</t>
  </si>
  <si>
    <t>1" PLENUM INTERDUCT - PRICE PER FOOT</t>
  </si>
  <si>
    <t>1 1/2" PLENUM INTERDUCT - PRICE PER FOOT</t>
  </si>
  <si>
    <t>FIBER DISTRIBUTION CENTERS</t>
  </si>
  <si>
    <t>WALL MOUNT - 12 PORT</t>
  </si>
  <si>
    <t>RACK MOUNT - 24 PORT</t>
  </si>
  <si>
    <t>RACK MOUNT - 72 PORT</t>
  </si>
  <si>
    <t>RACK MOUNT - 144 PORT</t>
  </si>
  <si>
    <t>FIBER PATCH CORD, MULTI-MODE 62.5X125, 4FT</t>
  </si>
  <si>
    <t>FIBER PATCH CORD, MULTI-MODE 62.5X125,12FT</t>
  </si>
  <si>
    <t>FIBER PATCH CORD, SINGLE MODE 8.3X125, 4FT</t>
  </si>
  <si>
    <t>FIBER PATCH CORD, SINGLE MODE 8.3X125, 12FT</t>
  </si>
  <si>
    <t>ST TYPE CONNECTOR, STAINLESS STEEL</t>
  </si>
  <si>
    <t>ST TYPE CONNECTOR, CERAMIC</t>
  </si>
  <si>
    <t>CATEGORY 3/4 PATCH PANELS - 25 PAIR, WALL MOUNT AND BLOCKS</t>
  </si>
  <si>
    <t>96 PORT PATCH PANEL 8 PIN</t>
  </si>
  <si>
    <t>96 PORT PATCH PANEL 4 PIN</t>
  </si>
  <si>
    <t>48 PORT PATCH PANEL 8 PIN</t>
  </si>
  <si>
    <t>48PORT PATCH PANEL 4 PIN</t>
  </si>
  <si>
    <t>24 PORT PATCH PANEL 8 PIN</t>
  </si>
  <si>
    <t>24 PORT PATCH PANEL 4PIN</t>
  </si>
  <si>
    <t>CATEGORY 5 PATCH PANELS - WALL MOUNT AND DIRECT TERMINATION VIA 110</t>
  </si>
  <si>
    <t>CATEGORY 5 ENHANCED PATCH PANELS - WALL MOUNT AND DIRECT TERMINATION</t>
  </si>
  <si>
    <t>110 TYPE MODULAR PATCH PANEL</t>
  </si>
  <si>
    <t>50 PAIR-CAT3</t>
  </si>
  <si>
    <t>100 PAIR-CAT3</t>
  </si>
  <si>
    <t>300 PAIR-CAT3</t>
  </si>
  <si>
    <t>600 PAIR-CAT3</t>
  </si>
  <si>
    <t>900 PAIR-CAT3</t>
  </si>
  <si>
    <t>1200 PAIR-CAT3</t>
  </si>
  <si>
    <t>50 PAIR-CAT 5</t>
  </si>
  <si>
    <t>100 PAIR-CAT 5</t>
  </si>
  <si>
    <t>300 PAIR-CAT 5</t>
  </si>
  <si>
    <t>600 PAIR-CAT 5</t>
  </si>
  <si>
    <t>900 PAIR-CAT 5</t>
  </si>
  <si>
    <t>1200 PAIR-CAT 5</t>
  </si>
  <si>
    <t>IBM PATCH PANELS</t>
  </si>
  <si>
    <t xml:space="preserve">TYPE 1 32 PORT </t>
  </si>
  <si>
    <t>IBM BULKHEAD TYPE 1 W/ IBM RJ14C INSERT</t>
  </si>
  <si>
    <t>IBM BULKHEAD TYPE 2 W/IBM RJ14C INSERT</t>
  </si>
  <si>
    <t>IBM BULKHEAD TYPE 3 W/ IBM RJ14C INSERT</t>
  </si>
  <si>
    <t xml:space="preserve"> PATCH CORDS CAT 3, 4 PAIR, DOUBLE ENDED</t>
  </si>
  <si>
    <t>3 FEET</t>
  </si>
  <si>
    <t xml:space="preserve">5 FEET </t>
  </si>
  <si>
    <t>8 FEET</t>
  </si>
  <si>
    <t>10 FEET</t>
  </si>
  <si>
    <t>12 FEET</t>
  </si>
  <si>
    <t xml:space="preserve"> PATCH CORDS CAT 5, 4 PAIR, DOUBLE ENDED</t>
  </si>
  <si>
    <t xml:space="preserve">PATCH CORDS 110 TYPE, 2 PAIR, DOUBLE ENDED </t>
  </si>
  <si>
    <t>6 FEET</t>
  </si>
  <si>
    <t>9 FEET</t>
  </si>
  <si>
    <t xml:space="preserve">PATCH CORDS 110 TYPE, 4 PAIR, DOUBLE ENDED </t>
  </si>
  <si>
    <t xml:space="preserve">RJ45 PATCH CORDS CAT 3, 4 PAIR, DOUBLE ENDED </t>
  </si>
  <si>
    <t>5 FEET</t>
  </si>
  <si>
    <t>RJ45 PATCH CORDS CAT 5, 4 PAIR, DOUBLE ENDED</t>
  </si>
  <si>
    <t>RJ45 PATCH CORDS CAT 5 ENHANCED, 4 PAIR, DOUBLE ENDED</t>
  </si>
  <si>
    <t>CONNECTORS</t>
  </si>
  <si>
    <t>MODULAR JACK - RJ11</t>
  </si>
  <si>
    <t>FLUSH MOUNT RJ11 JACK</t>
  </si>
  <si>
    <t>MODULAR JACK - DUPLEX RJ11</t>
  </si>
  <si>
    <t>MODULAR JACK - RJ45</t>
  </si>
  <si>
    <t>FLUSH MOUNT RJ45 JACK</t>
  </si>
  <si>
    <t>DUAL FLUSH MOUNT JACKS, RJ45 &amp; RJ11</t>
  </si>
  <si>
    <t>RJ11C TO IBM TYPE 1 DATA ADAPTER</t>
  </si>
  <si>
    <t>IBM 3270, BNC COAX BALUN</t>
  </si>
  <si>
    <t>IBM BOX JACK</t>
  </si>
  <si>
    <t>IBM STANDARD JACK</t>
  </si>
  <si>
    <t>IBM UNIVERSAL CONNECTOR KIT</t>
  </si>
  <si>
    <t>RS232 DB25 (M OR F) TO RJ45 3FT CORD</t>
  </si>
  <si>
    <t>RS232 DB25 (M OR F) TO RJ45 10FT CORD</t>
  </si>
  <si>
    <t>IMPEDANCE MATCHING TRANSFORMER</t>
  </si>
  <si>
    <t>CABINETS</t>
  </si>
  <si>
    <t>23" COMPUTER CABINET - LOCKING</t>
  </si>
  <si>
    <t>19" COMPUTER CABINET - LOCKING</t>
  </si>
  <si>
    <t>19" X 6' QUAD RAIL RACK</t>
  </si>
  <si>
    <t>23" X 6' EQUIPMENT RACK - FREE STANDING</t>
  </si>
  <si>
    <t xml:space="preserve">19" X 6' EQUIPMENT RACK -FREE STANDING,STEEL </t>
  </si>
  <si>
    <t>19" X 4' EQUIPMENT RACK -FREE STANDING,STEEL</t>
  </si>
  <si>
    <t>HINGED 24 PORT WALL BRACKET</t>
  </si>
  <si>
    <t>HINGED 98 PORT WALL BRACKET</t>
  </si>
  <si>
    <t>WIRE MANAGEMENT BRACKET (1 3/4" HORIZONTAL)</t>
  </si>
  <si>
    <t>18" X 14" WALL SHELF</t>
  </si>
  <si>
    <t>MULTI-PAIR PHONE LIGHTNING PROTECTION - PER END</t>
  </si>
  <si>
    <t>50-PAIR</t>
  </si>
  <si>
    <t>100-PAIR</t>
  </si>
  <si>
    <t>SOLID STATE PROTECTION MODULES PER PAIR</t>
  </si>
  <si>
    <t>GAS PROTECTION MODULES - PER PAIR</t>
  </si>
  <si>
    <t>LABOR RATES</t>
  </si>
  <si>
    <t xml:space="preserve"> HOURLY</t>
  </si>
  <si>
    <t>MON THRU FRI 7:30 AM TO 5:30 PM</t>
  </si>
  <si>
    <t>OTHER THAN NORMAL BUSINESS HOURS</t>
  </si>
  <si>
    <t>Subtotal</t>
  </si>
  <si>
    <t>The fully loaded hourly rates will be the actual contracted rates.</t>
  </si>
  <si>
    <t xml:space="preserve">Service Rates </t>
  </si>
  <si>
    <t>Total</t>
  </si>
  <si>
    <t xml:space="preserve">Maintenance Cost for Peripherals </t>
  </si>
  <si>
    <t xml:space="preserve">Manufacturer's Discount </t>
  </si>
  <si>
    <t>TOTAL PAGES 1 THROUGH 2</t>
  </si>
  <si>
    <t>Decription - Column A</t>
  </si>
  <si>
    <t>Fully Loaded Hourly Rate - Column B</t>
  </si>
  <si>
    <t>Annual Hours - Column C</t>
  </si>
  <si>
    <t>Total - Column D</t>
  </si>
  <si>
    <t>System - Column A</t>
  </si>
  <si>
    <t>Yearly Per Port Cost - Column B</t>
  </si>
  <si>
    <t>Telephone Stations - Column A</t>
  </si>
  <si>
    <t>Cost of Maintenance Per Year - Column B</t>
  </si>
  <si>
    <t>Evaluation Factor - Column C</t>
  </si>
  <si>
    <t>Maintenance Percentage Rate - Column B</t>
  </si>
  <si>
    <t>Total Annual Cost - Column C</t>
  </si>
  <si>
    <t>Estimated Yearly Cost for Equipment - Column A</t>
  </si>
  <si>
    <t>Estimated Yearly Cost for Equipment - Column C</t>
  </si>
  <si>
    <t>CABLING - SINGLE CAT 5 INSTALLED &amp; TERMINATED INCLUDING LABOR</t>
  </si>
  <si>
    <t>Item Description - Column A</t>
  </si>
  <si>
    <t>PER 100' RUN - Column B</t>
  </si>
  <si>
    <t>PER 150' RUN - Column C</t>
  </si>
  <si>
    <t>PER 200' RUN - Column D</t>
  </si>
  <si>
    <t>Evaluation Factor - Column E</t>
  </si>
  <si>
    <t>Total - Column F</t>
  </si>
  <si>
    <t xml:space="preserve">CABLE MISC. (TOTAL F-7 COLUMN D) </t>
  </si>
  <si>
    <t>FIBER (TOTAL F-6 COLUMN F)</t>
  </si>
  <si>
    <t>CABLING (TOTAL F-5 COLUMN F)</t>
  </si>
  <si>
    <t>ANNUAL SERVICE RATES (TOTAL F-1 COLUMN D)</t>
  </si>
  <si>
    <t>ADDITIONAL PRICE PER DROP FOR:</t>
  </si>
  <si>
    <t>FIBER OPTIC CABLE - COLUMN A</t>
  </si>
  <si>
    <t>(1' to 500') - COLUMN B</t>
  </si>
  <si>
    <t>(501' TO 1,000') - COLUMN C</t>
  </si>
  <si>
    <t>EVALUATION FACTOR - COLUMN E</t>
  </si>
  <si>
    <t>TOTAL - COLUMN F</t>
  </si>
  <si>
    <t>(1,000' &amp; GREATER) - COLUMN D</t>
  </si>
  <si>
    <t>DESCRIPTION - COLUMN A</t>
  </si>
  <si>
    <t>QUANTITY - COLUMN B</t>
  </si>
  <si>
    <t>UNIT PRICE - COLUMN C</t>
  </si>
  <si>
    <t>TOTAL PRICE - COLUMN D</t>
  </si>
  <si>
    <t>Summary</t>
  </si>
  <si>
    <t>SUBTOTAL - COLUMN A</t>
  </si>
  <si>
    <t>TOTAL PRICE - COLUMN B</t>
  </si>
  <si>
    <t>TOTAL ANNUAL MAINTENANCE COST FOR PERIPHERALS (F-3 COLUMN C)</t>
  </si>
  <si>
    <t xml:space="preserve">Maintenance for Configurations - Table A </t>
  </si>
  <si>
    <t xml:space="preserve">Maintenance for Telephone Sets - Table B </t>
  </si>
  <si>
    <t xml:space="preserve">Total of Table A and B </t>
  </si>
  <si>
    <t>NEC</t>
  </si>
  <si>
    <t>Panasonic</t>
  </si>
  <si>
    <t>Manufacturers</t>
  </si>
  <si>
    <t xml:space="preserve">Manufacturors Included in the Discount Rate </t>
  </si>
  <si>
    <t>SUBTOTAL CABLE/WIRE</t>
  </si>
  <si>
    <t xml:space="preserve">GRAND TOTAL </t>
  </si>
  <si>
    <t>4 PAIR PVC - &lt;20 DROPS</t>
  </si>
  <si>
    <t>4 PAIR CMP - &lt;20 DROPS</t>
  </si>
  <si>
    <t>&gt;50 DROPS</t>
  </si>
  <si>
    <t>Estimated Annual Expenditures on Peripherals - Column A</t>
  </si>
  <si>
    <t xml:space="preserve">Note:   The estimated annual expenditures on peripherals are for evaluation purposes only. </t>
  </si>
  <si>
    <t>COST AFTER MANUFACTURER'S DISCOUNT (F-4 COLUMN C)</t>
  </si>
  <si>
    <t>CATEGORY I</t>
  </si>
  <si>
    <t>CATEGORY II</t>
  </si>
  <si>
    <t>Category</t>
  </si>
  <si>
    <t>Category I</t>
  </si>
  <si>
    <t>Category II</t>
  </si>
  <si>
    <t>Manufacturer's Discount Percentage Rate for All Manufacturers Equipment Costs Per Category- Column B</t>
  </si>
  <si>
    <t>Avaya</t>
  </si>
  <si>
    <t>Nortel</t>
  </si>
  <si>
    <t>EKTS</t>
  </si>
  <si>
    <t>Hybrids</t>
  </si>
  <si>
    <t>Certified Dedicated Technician</t>
  </si>
  <si>
    <t xml:space="preserve">purposes only.  The manufacturer's discount percentage rate for all manufacturer's equipment costs per  </t>
  </si>
  <si>
    <t>category will be the actual contracted percentages.</t>
  </si>
  <si>
    <t>VoIP</t>
  </si>
  <si>
    <t xml:space="preserve">Note:   The estimated yearly expenditures on PBX, EKTS, Hybrid and VoIP equipment are for evaluation  </t>
  </si>
  <si>
    <t>PBX, EKTS, HYBRIDS and VoIP AND TELEPHONE MAINTENANCE (TOTAL F-2 TABLE A AND B COLUMN D)</t>
  </si>
  <si>
    <t>Siemans</t>
  </si>
  <si>
    <t>SUBTOTAL PBX, EKTS, HYBRID AND VoIP</t>
  </si>
  <si>
    <t>Certified VoIP/Converged Networks Technician</t>
  </si>
  <si>
    <t>SIEMENS</t>
  </si>
  <si>
    <t>AVAYA</t>
  </si>
  <si>
    <t>NORTEL</t>
  </si>
  <si>
    <t>CISCO</t>
  </si>
  <si>
    <t>PANASONIC</t>
  </si>
  <si>
    <t>ALCATEL</t>
  </si>
  <si>
    <t>Single Line with Msg waiting/tap</t>
  </si>
  <si>
    <t>SL with Msg/tap/6 speed dials</t>
  </si>
  <si>
    <t>Digital Single Line</t>
  </si>
  <si>
    <t>8 Button Sets w/Spkr</t>
  </si>
  <si>
    <t>8 Button Sets w/Spkr &amp; Display</t>
  </si>
  <si>
    <t>16 Button Sets w/Spkr &amp; Display</t>
  </si>
  <si>
    <t>32 Button Sets w/Spkr &amp; Display</t>
  </si>
  <si>
    <t>Cordless ETW-4R-1</t>
  </si>
  <si>
    <t>SUBTOTAL</t>
  </si>
  <si>
    <t>Polycom</t>
  </si>
  <si>
    <t>Cisco</t>
  </si>
  <si>
    <t>Alcatel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</si>
</sst>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u val="double"/>
      <sz val="10"/>
      <name val="Times New Roman"/>
      <family val="1"/>
    </font>
    <font>
      <b/>
      <u val="doub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0" fillId="0" borderId="1" xfId="0" applyBorder="1" applyAlignment="1">
      <alignment/>
    </xf>
    <xf numFmtId="9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2" borderId="3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44" fontId="2" fillId="0" borderId="2" xfId="17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44" fontId="2" fillId="0" borderId="7" xfId="17" applyFont="1" applyBorder="1" applyAlignment="1">
      <alignment/>
    </xf>
    <xf numFmtId="44" fontId="2" fillId="2" borderId="7" xfId="17" applyFont="1" applyFill="1" applyBorder="1" applyAlignment="1">
      <alignment/>
    </xf>
    <xf numFmtId="44" fontId="2" fillId="2" borderId="1" xfId="17" applyFont="1" applyFill="1" applyBorder="1" applyAlignment="1">
      <alignment/>
    </xf>
    <xf numFmtId="44" fontId="2" fillId="0" borderId="1" xfId="17" applyFont="1" applyFill="1" applyBorder="1" applyAlignment="1">
      <alignment/>
    </xf>
    <xf numFmtId="0" fontId="3" fillId="0" borderId="8" xfId="0" applyFont="1" applyBorder="1" applyAlignment="1">
      <alignment/>
    </xf>
    <xf numFmtId="44" fontId="2" fillId="0" borderId="8" xfId="17" applyFont="1" applyBorder="1" applyAlignment="1">
      <alignment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7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0" borderId="8" xfId="17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17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44" fontId="2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44" fontId="0" fillId="0" borderId="1" xfId="0" applyNumberFormat="1" applyFont="1" applyBorder="1" applyAlignment="1">
      <alignment horizontal="center"/>
    </xf>
    <xf numFmtId="42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3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4" fontId="2" fillId="2" borderId="2" xfId="17" applyFont="1" applyFill="1" applyBorder="1" applyAlignment="1">
      <alignment/>
    </xf>
    <xf numFmtId="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4" fontId="5" fillId="0" borderId="1" xfId="0" applyNumberFormat="1" applyFont="1" applyBorder="1" applyAlignment="1">
      <alignment/>
    </xf>
    <xf numFmtId="0" fontId="3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4" fontId="0" fillId="0" borderId="1" xfId="0" applyNumberFormat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9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1" xfId="0" applyFill="1" applyBorder="1" applyAlignment="1">
      <alignment/>
    </xf>
    <xf numFmtId="6" fontId="0" fillId="0" borderId="0" xfId="0" applyNumberFormat="1" applyBorder="1" applyAlignment="1">
      <alignment/>
    </xf>
    <xf numFmtId="42" fontId="0" fillId="0" borderId="0" xfId="0" applyNumberFormat="1" applyBorder="1" applyAlignment="1">
      <alignment/>
    </xf>
    <xf numFmtId="44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65" fontId="0" fillId="0" borderId="1" xfId="0" applyNumberFormat="1" applyBorder="1" applyAlignment="1">
      <alignment/>
    </xf>
    <xf numFmtId="44" fontId="0" fillId="0" borderId="1" xfId="0" applyNumberFormat="1" applyFont="1" applyBorder="1" applyAlignment="1" applyProtection="1">
      <alignment/>
      <protection locked="0"/>
    </xf>
    <xf numFmtId="4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44" fontId="0" fillId="0" borderId="1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9" fontId="0" fillId="0" borderId="1" xfId="0" applyNumberFormat="1" applyBorder="1" applyAlignment="1" applyProtection="1">
      <alignment/>
      <protection locked="0"/>
    </xf>
    <xf numFmtId="44" fontId="2" fillId="0" borderId="1" xfId="17" applyFont="1" applyBorder="1" applyAlignment="1" applyProtection="1">
      <alignment/>
      <protection locked="0"/>
    </xf>
    <xf numFmtId="44" fontId="2" fillId="0" borderId="19" xfId="17" applyFont="1" applyBorder="1" applyAlignment="1" applyProtection="1">
      <alignment/>
      <protection locked="0"/>
    </xf>
    <xf numFmtId="44" fontId="2" fillId="0" borderId="2" xfId="17" applyFont="1" applyBorder="1" applyAlignment="1" applyProtection="1">
      <alignment/>
      <protection locked="0"/>
    </xf>
    <xf numFmtId="9" fontId="0" fillId="0" borderId="1" xfId="0" applyNumberFormat="1" applyFill="1" applyBorder="1" applyAlignment="1">
      <alignment/>
    </xf>
    <xf numFmtId="42" fontId="0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42" fontId="0" fillId="0" borderId="1" xfId="0" applyNumberFormat="1" applyBorder="1" applyAlignment="1" applyProtection="1">
      <alignment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right"/>
    </xf>
    <xf numFmtId="0" fontId="0" fillId="0" borderId="15" xfId="0" applyBorder="1" applyAlignment="1" applyProtection="1">
      <alignment/>
      <protection locked="0"/>
    </xf>
    <xf numFmtId="0" fontId="9" fillId="0" borderId="20" xfId="0" applyFont="1" applyFill="1" applyBorder="1" applyAlignment="1">
      <alignment/>
    </xf>
    <xf numFmtId="0" fontId="9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2" fontId="1" fillId="2" borderId="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2"/>
  <sheetViews>
    <sheetView tabSelected="1" workbookViewId="0" topLeftCell="A1">
      <pane ySplit="4" topLeftCell="BM5" activePane="bottomLeft" state="frozen"/>
      <selection pane="topLeft" activeCell="C4" sqref="C4:E103"/>
      <selection pane="bottomLeft" activeCell="B29" sqref="B29"/>
    </sheetView>
  </sheetViews>
  <sheetFormatPr defaultColWidth="9.140625" defaultRowHeight="12.75"/>
  <cols>
    <col min="1" max="1" width="48.00390625" style="1" bestFit="1" customWidth="1"/>
    <col min="2" max="2" width="15.140625" style="1" bestFit="1" customWidth="1"/>
    <col min="3" max="3" width="12.57421875" style="16" customWidth="1"/>
    <col min="4" max="4" width="14.00390625" style="16" bestFit="1" customWidth="1"/>
    <col min="5" max="16384" width="9.140625" style="1" customWidth="1"/>
  </cols>
  <sheetData>
    <row r="3" spans="1:4" ht="12.75">
      <c r="A3" s="144" t="s">
        <v>251</v>
      </c>
      <c r="B3" s="145"/>
      <c r="C3" s="145"/>
      <c r="D3" s="146"/>
    </row>
    <row r="4" spans="1:4" ht="38.25">
      <c r="A4" s="17" t="s">
        <v>256</v>
      </c>
      <c r="B4" s="18" t="s">
        <v>257</v>
      </c>
      <c r="C4" s="8" t="s">
        <v>258</v>
      </c>
      <c r="D4" s="8" t="s">
        <v>259</v>
      </c>
    </row>
    <row r="5" spans="1:4" ht="12.75">
      <c r="A5" s="7" t="s">
        <v>13</v>
      </c>
      <c r="B5" s="8"/>
      <c r="C5" s="6"/>
      <c r="D5" s="6"/>
    </row>
    <row r="6" spans="1:4" ht="12.75">
      <c r="A6" s="2" t="s">
        <v>8</v>
      </c>
      <c r="B6" s="113">
        <v>0</v>
      </c>
      <c r="C6" s="4">
        <v>35360</v>
      </c>
      <c r="D6" s="82">
        <f>B6*C6</f>
        <v>0</v>
      </c>
    </row>
    <row r="7" spans="1:4" ht="25.5">
      <c r="A7" s="3" t="s">
        <v>1</v>
      </c>
      <c r="B7" s="113">
        <v>0</v>
      </c>
      <c r="C7" s="4">
        <v>1320</v>
      </c>
      <c r="D7" s="82">
        <f>B7*C7</f>
        <v>0</v>
      </c>
    </row>
    <row r="8" spans="1:4" ht="12.75">
      <c r="A8" s="2" t="s">
        <v>2</v>
      </c>
      <c r="B8" s="113">
        <v>0</v>
      </c>
      <c r="C8" s="4">
        <v>324</v>
      </c>
      <c r="D8" s="82">
        <f>B8*C8</f>
        <v>0</v>
      </c>
    </row>
    <row r="9" spans="1:4" ht="12.75">
      <c r="A9" s="9" t="s">
        <v>249</v>
      </c>
      <c r="B9" s="116">
        <f>SUM(B6:B8)</f>
        <v>0</v>
      </c>
      <c r="C9" s="4">
        <f>SUM(C6:C8)</f>
        <v>37004</v>
      </c>
      <c r="D9" s="82">
        <f>SUM(D6:D8)</f>
        <v>0</v>
      </c>
    </row>
    <row r="10" spans="1:4" ht="12.75">
      <c r="A10" s="7" t="s">
        <v>3</v>
      </c>
      <c r="B10" s="6"/>
      <c r="C10" s="6"/>
      <c r="D10" s="6"/>
    </row>
    <row r="11" spans="1:4" ht="12.75">
      <c r="A11" s="2" t="s">
        <v>9</v>
      </c>
      <c r="B11" s="114">
        <v>0</v>
      </c>
      <c r="C11" s="4">
        <v>24</v>
      </c>
      <c r="D11" s="82">
        <f>B11*C11</f>
        <v>0</v>
      </c>
    </row>
    <row r="12" spans="1:4" ht="12.75">
      <c r="A12" s="2" t="s">
        <v>4</v>
      </c>
      <c r="B12" s="114">
        <v>0</v>
      </c>
      <c r="C12" s="4">
        <v>12</v>
      </c>
      <c r="D12" s="82">
        <f>B12*C12</f>
        <v>0</v>
      </c>
    </row>
    <row r="13" spans="1:4" ht="12.75">
      <c r="A13" s="9" t="s">
        <v>249</v>
      </c>
      <c r="B13" s="116">
        <f>SUM(B11:B12)</f>
        <v>0</v>
      </c>
      <c r="C13" s="4">
        <f>SUM(C11:C12)</f>
        <v>36</v>
      </c>
      <c r="D13" s="82">
        <f>SUM(D11:D12)</f>
        <v>0</v>
      </c>
    </row>
    <row r="14" spans="1:4" ht="12.75">
      <c r="A14" s="7" t="s">
        <v>5</v>
      </c>
      <c r="B14" s="6"/>
      <c r="C14" s="6"/>
      <c r="D14" s="6"/>
    </row>
    <row r="15" spans="1:4" ht="12.75">
      <c r="A15" s="3" t="s">
        <v>10</v>
      </c>
      <c r="B15" s="114"/>
      <c r="C15" s="4">
        <v>24</v>
      </c>
      <c r="D15" s="82">
        <f>B15*C15</f>
        <v>0</v>
      </c>
    </row>
    <row r="16" spans="1:4" ht="12.75">
      <c r="A16" s="3" t="s">
        <v>4</v>
      </c>
      <c r="B16" s="114"/>
      <c r="C16" s="4">
        <v>12</v>
      </c>
      <c r="D16" s="82">
        <f>B16*C16</f>
        <v>0</v>
      </c>
    </row>
    <row r="17" spans="1:4" ht="12.75">
      <c r="A17" s="3" t="s">
        <v>11</v>
      </c>
      <c r="B17" s="114"/>
      <c r="C17" s="4">
        <v>12</v>
      </c>
      <c r="D17" s="82">
        <f>B17*C17</f>
        <v>0</v>
      </c>
    </row>
    <row r="18" spans="1:4" ht="12.75">
      <c r="A18" s="9" t="s">
        <v>249</v>
      </c>
      <c r="B18" s="116">
        <f>SUM(B15:B17)</f>
        <v>0</v>
      </c>
      <c r="C18" s="4">
        <f>SUM(C15:C17)</f>
        <v>48</v>
      </c>
      <c r="D18" s="82">
        <f>SUM(D15:D17)</f>
        <v>0</v>
      </c>
    </row>
    <row r="19" spans="1:4" ht="12.75">
      <c r="A19" s="15" t="s">
        <v>320</v>
      </c>
      <c r="B19" s="6"/>
      <c r="C19" s="6"/>
      <c r="D19" s="6"/>
    </row>
    <row r="20" spans="1:4" ht="12.75">
      <c r="A20" s="2" t="s">
        <v>12</v>
      </c>
      <c r="B20" s="114"/>
      <c r="C20" s="4">
        <v>5408</v>
      </c>
      <c r="D20" s="82">
        <f>B20*C20</f>
        <v>0</v>
      </c>
    </row>
    <row r="21" spans="1:4" ht="12.75">
      <c r="A21" s="2" t="s">
        <v>6</v>
      </c>
      <c r="B21" s="114"/>
      <c r="C21" s="4">
        <v>205</v>
      </c>
      <c r="D21" s="82">
        <f>B21*C21</f>
        <v>0</v>
      </c>
    </row>
    <row r="22" spans="1:4" ht="12.75">
      <c r="A22" s="2" t="s">
        <v>7</v>
      </c>
      <c r="B22" s="114"/>
      <c r="C22" s="4">
        <v>60</v>
      </c>
      <c r="D22" s="82">
        <f>B22*C22</f>
        <v>0</v>
      </c>
    </row>
    <row r="23" spans="1:4" ht="12.75">
      <c r="A23" s="9" t="s">
        <v>249</v>
      </c>
      <c r="B23" s="116">
        <f>SUM(B20:B22)</f>
        <v>0</v>
      </c>
      <c r="C23" s="4">
        <f>SUM(C20:C22)</f>
        <v>5673</v>
      </c>
      <c r="D23" s="82">
        <f>SUM(D20:D22)</f>
        <v>0</v>
      </c>
    </row>
    <row r="24" spans="1:4" ht="12.75">
      <c r="A24" s="128" t="s">
        <v>328</v>
      </c>
      <c r="B24" s="129"/>
      <c r="C24" s="129"/>
      <c r="D24" s="6"/>
    </row>
    <row r="25" spans="1:4" ht="12.75">
      <c r="A25" s="130" t="s">
        <v>12</v>
      </c>
      <c r="B25" s="131"/>
      <c r="C25" s="132">
        <v>40</v>
      </c>
      <c r="D25" s="82">
        <f>B25*C25</f>
        <v>0</v>
      </c>
    </row>
    <row r="26" spans="1:4" ht="12.75">
      <c r="A26" s="130" t="s">
        <v>6</v>
      </c>
      <c r="B26" s="131"/>
      <c r="C26" s="132">
        <v>20</v>
      </c>
      <c r="D26" s="82">
        <f>B26*C26</f>
        <v>0</v>
      </c>
    </row>
    <row r="27" spans="1:4" ht="12.75">
      <c r="A27" s="130" t="s">
        <v>7</v>
      </c>
      <c r="B27" s="131"/>
      <c r="C27" s="132">
        <v>10</v>
      </c>
      <c r="D27" s="82">
        <f>B27*C27</f>
        <v>0</v>
      </c>
    </row>
    <row r="28" spans="1:4" ht="12.75">
      <c r="A28" s="9" t="s">
        <v>249</v>
      </c>
      <c r="B28" s="116">
        <f>SUM(B25:B27)</f>
        <v>0</v>
      </c>
      <c r="C28" s="4">
        <f>SUM(C25:C27)</f>
        <v>70</v>
      </c>
      <c r="D28" s="82">
        <f>SUM(D25:D27)</f>
        <v>0</v>
      </c>
    </row>
    <row r="29" spans="1:4" ht="12.75">
      <c r="A29" s="9" t="s">
        <v>252</v>
      </c>
      <c r="B29" s="116">
        <f>SUM(B28,B9,B13,B18,B23)</f>
        <v>0</v>
      </c>
      <c r="C29" s="4">
        <f>SUM(C9,C13,C18,C23,C28)</f>
        <v>42831</v>
      </c>
      <c r="D29" s="82">
        <f>SUM(D9,D13,D18,D23,D28)</f>
        <v>0</v>
      </c>
    </row>
    <row r="31" ht="12.75">
      <c r="A31" s="20" t="s">
        <v>28</v>
      </c>
    </row>
    <row r="32" ht="12.75">
      <c r="A32" s="20" t="s">
        <v>250</v>
      </c>
    </row>
  </sheetData>
  <mergeCells count="1">
    <mergeCell ref="A3:D3"/>
  </mergeCells>
  <printOptions horizontalCentered="1"/>
  <pageMargins left="0.25" right="0.25" top="0.86" bottom="0.5" header="0.25" footer="0.25"/>
  <pageSetup fitToHeight="0" fitToWidth="1" horizontalDpi="600" verticalDpi="600" orientation="portrait" r:id="rId1"/>
  <headerFooter alignWithMargins="0">
    <oddHeader>&amp;C&amp;"Arial,Bold"&amp;12ATTACHMENT F-1 SERVICE RATES
PRICE SHEET</oddHead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54"/>
  <sheetViews>
    <sheetView workbookViewId="0" topLeftCell="A138">
      <selection activeCell="B90" sqref="B90"/>
    </sheetView>
  </sheetViews>
  <sheetFormatPr defaultColWidth="9.140625" defaultRowHeight="12.75"/>
  <cols>
    <col min="1" max="1" width="46.57421875" style="0" customWidth="1"/>
    <col min="2" max="2" width="22.7109375" style="0" customWidth="1"/>
    <col min="3" max="3" width="11.57421875" style="0" customWidth="1"/>
    <col min="4" max="4" width="13.7109375" style="0" customWidth="1"/>
  </cols>
  <sheetData>
    <row r="2" spans="1:4" ht="12.75">
      <c r="A2" s="144" t="s">
        <v>295</v>
      </c>
      <c r="B2" s="145"/>
      <c r="C2" s="145"/>
      <c r="D2" s="146"/>
    </row>
    <row r="3" spans="1:4" ht="38.25">
      <c r="A3" s="7" t="s">
        <v>260</v>
      </c>
      <c r="B3" s="8" t="s">
        <v>261</v>
      </c>
      <c r="C3" s="8" t="s">
        <v>264</v>
      </c>
      <c r="D3" s="8" t="s">
        <v>259</v>
      </c>
    </row>
    <row r="4" spans="1:4" ht="12.75">
      <c r="A4" s="10" t="s">
        <v>29</v>
      </c>
      <c r="B4" s="117"/>
      <c r="C4" s="125">
        <v>0.3</v>
      </c>
      <c r="D4" s="83">
        <f>B4*C4</f>
        <v>0</v>
      </c>
    </row>
    <row r="5" spans="1:4" ht="12.75">
      <c r="A5" s="10" t="s">
        <v>318</v>
      </c>
      <c r="B5" s="5"/>
      <c r="C5" s="84">
        <v>0.3</v>
      </c>
      <c r="D5" s="83">
        <f>B5*C5</f>
        <v>0</v>
      </c>
    </row>
    <row r="6" spans="1:4" ht="12.75">
      <c r="A6" s="10" t="s">
        <v>319</v>
      </c>
      <c r="B6" s="5"/>
      <c r="C6" s="84">
        <v>0.1</v>
      </c>
      <c r="D6" s="83">
        <f>B6*C6</f>
        <v>0</v>
      </c>
    </row>
    <row r="7" spans="1:4" ht="12.75">
      <c r="A7" s="10" t="s">
        <v>323</v>
      </c>
      <c r="B7" s="5"/>
      <c r="C7" s="84">
        <v>0.05</v>
      </c>
      <c r="D7" s="83">
        <f>B7*C7</f>
        <v>0</v>
      </c>
    </row>
    <row r="8" spans="1:4" ht="12.75">
      <c r="A8" s="9" t="s">
        <v>27</v>
      </c>
      <c r="B8" s="126">
        <f>SUM(B4:B7)</f>
        <v>0</v>
      </c>
      <c r="C8" s="127">
        <f>SUM(C4:C7)</f>
        <v>0.75</v>
      </c>
      <c r="D8" s="83">
        <f>SUM(D4:D7)</f>
        <v>0</v>
      </c>
    </row>
    <row r="9" spans="1:2" ht="12.75">
      <c r="A9" s="22"/>
      <c r="B9" s="23"/>
    </row>
    <row r="10" spans="1:4" ht="12.75">
      <c r="A10" s="144" t="s">
        <v>296</v>
      </c>
      <c r="B10" s="145"/>
      <c r="C10" s="145"/>
      <c r="D10" s="146"/>
    </row>
    <row r="11" spans="1:4" ht="38.25">
      <c r="A11" s="14" t="s">
        <v>262</v>
      </c>
      <c r="B11" s="21" t="s">
        <v>263</v>
      </c>
      <c r="C11" s="8" t="s">
        <v>264</v>
      </c>
      <c r="D11" s="8" t="s">
        <v>259</v>
      </c>
    </row>
    <row r="12" spans="1:4" ht="12.75">
      <c r="A12" s="133" t="s">
        <v>298</v>
      </c>
      <c r="B12" s="134"/>
      <c r="C12" s="135"/>
      <c r="D12" s="135"/>
    </row>
    <row r="13" spans="1:4" ht="12.75">
      <c r="A13" s="11" t="s">
        <v>14</v>
      </c>
      <c r="B13" s="117"/>
      <c r="C13" s="84">
        <v>0.25</v>
      </c>
      <c r="D13" s="83">
        <f aca="true" t="shared" si="0" ref="D13:D30">B13*C13</f>
        <v>0</v>
      </c>
    </row>
    <row r="14" spans="1:4" ht="12.75">
      <c r="A14" s="11" t="s">
        <v>26</v>
      </c>
      <c r="B14" s="117"/>
      <c r="C14" s="84">
        <v>0.25</v>
      </c>
      <c r="D14" s="83">
        <f t="shared" si="0"/>
        <v>0</v>
      </c>
    </row>
    <row r="15" spans="1:4" ht="12.75">
      <c r="A15" s="11" t="s">
        <v>15</v>
      </c>
      <c r="B15" s="115"/>
      <c r="C15" s="84">
        <v>0.25</v>
      </c>
      <c r="D15" s="83">
        <f t="shared" si="0"/>
        <v>0</v>
      </c>
    </row>
    <row r="16" spans="1:4" ht="12.75">
      <c r="A16" s="11" t="s">
        <v>16</v>
      </c>
      <c r="B16" s="118"/>
      <c r="C16" s="84">
        <v>0.25</v>
      </c>
      <c r="D16" s="83">
        <f t="shared" si="0"/>
        <v>0</v>
      </c>
    </row>
    <row r="17" spans="1:4" ht="12.75">
      <c r="A17" s="11" t="s">
        <v>17</v>
      </c>
      <c r="B17" s="119"/>
      <c r="C17" s="84">
        <v>0.25</v>
      </c>
      <c r="D17" s="83">
        <f t="shared" si="0"/>
        <v>0</v>
      </c>
    </row>
    <row r="18" spans="1:4" ht="12.75">
      <c r="A18" s="11" t="s">
        <v>18</v>
      </c>
      <c r="B18" s="119"/>
      <c r="C18" s="84">
        <v>0.25</v>
      </c>
      <c r="D18" s="83">
        <f t="shared" si="0"/>
        <v>0</v>
      </c>
    </row>
    <row r="19" spans="1:4" ht="12.75">
      <c r="A19" s="11" t="s">
        <v>19</v>
      </c>
      <c r="B19" s="119"/>
      <c r="C19" s="84">
        <v>0.25</v>
      </c>
      <c r="D19" s="83">
        <f t="shared" si="0"/>
        <v>0</v>
      </c>
    </row>
    <row r="20" spans="1:4" ht="12.75">
      <c r="A20" s="11" t="s">
        <v>20</v>
      </c>
      <c r="B20" s="119"/>
      <c r="C20" s="84">
        <v>0.25</v>
      </c>
      <c r="D20" s="83">
        <f t="shared" si="0"/>
        <v>0</v>
      </c>
    </row>
    <row r="21" spans="1:4" ht="12.75">
      <c r="A21" s="11" t="s">
        <v>21</v>
      </c>
      <c r="B21" s="119"/>
      <c r="C21" s="84">
        <v>0.25</v>
      </c>
      <c r="D21" s="83">
        <f t="shared" si="0"/>
        <v>0</v>
      </c>
    </row>
    <row r="22" spans="1:4" ht="12.75">
      <c r="A22" s="11" t="s">
        <v>22</v>
      </c>
      <c r="B22" s="119"/>
      <c r="C22" s="84">
        <v>0.25</v>
      </c>
      <c r="D22" s="83">
        <f t="shared" si="0"/>
        <v>0</v>
      </c>
    </row>
    <row r="23" spans="1:4" ht="12.75">
      <c r="A23" s="11" t="s">
        <v>23</v>
      </c>
      <c r="B23" s="119"/>
      <c r="C23" s="84">
        <v>0.25</v>
      </c>
      <c r="D23" s="83">
        <f t="shared" si="0"/>
        <v>0</v>
      </c>
    </row>
    <row r="24" spans="1:4" ht="12.75">
      <c r="A24" s="11" t="s">
        <v>24</v>
      </c>
      <c r="B24" s="119"/>
      <c r="C24" s="84">
        <v>0.25</v>
      </c>
      <c r="D24" s="83">
        <f t="shared" si="0"/>
        <v>0</v>
      </c>
    </row>
    <row r="25" spans="1:4" ht="12.75">
      <c r="A25" s="11" t="s">
        <v>25</v>
      </c>
      <c r="B25" s="120"/>
      <c r="C25" s="84">
        <v>0.25</v>
      </c>
      <c r="D25" s="83">
        <f t="shared" si="0"/>
        <v>0</v>
      </c>
    </row>
    <row r="26" spans="1:4" ht="12.75">
      <c r="A26" s="11" t="s">
        <v>30</v>
      </c>
      <c r="B26" s="120"/>
      <c r="C26" s="84">
        <v>0.25</v>
      </c>
      <c r="D26" s="83">
        <f t="shared" si="0"/>
        <v>0</v>
      </c>
    </row>
    <row r="27" spans="1:4" ht="12.75">
      <c r="A27" s="11" t="s">
        <v>31</v>
      </c>
      <c r="B27" s="120"/>
      <c r="C27" s="84">
        <v>0.25</v>
      </c>
      <c r="D27" s="83">
        <f t="shared" si="0"/>
        <v>0</v>
      </c>
    </row>
    <row r="28" spans="1:4" ht="12.75">
      <c r="A28" s="11" t="s">
        <v>32</v>
      </c>
      <c r="B28" s="120"/>
      <c r="C28" s="84">
        <v>0.25</v>
      </c>
      <c r="D28" s="83">
        <f t="shared" si="0"/>
        <v>0</v>
      </c>
    </row>
    <row r="29" spans="1:4" ht="12.75">
      <c r="A29" s="11" t="s">
        <v>33</v>
      </c>
      <c r="B29" s="120"/>
      <c r="C29" s="84">
        <v>0.25</v>
      </c>
      <c r="D29" s="83">
        <f t="shared" si="0"/>
        <v>0</v>
      </c>
    </row>
    <row r="30" spans="1:4" ht="12.75">
      <c r="A30" s="136" t="s">
        <v>343</v>
      </c>
      <c r="B30" s="137">
        <f>SUM(B13:B29)</f>
        <v>0</v>
      </c>
      <c r="C30" s="84">
        <v>0.25</v>
      </c>
      <c r="D30" s="83">
        <f t="shared" si="0"/>
        <v>0</v>
      </c>
    </row>
    <row r="31" spans="1:4" ht="12.75">
      <c r="A31" s="11"/>
      <c r="B31" s="120"/>
      <c r="C31" s="84"/>
      <c r="D31" s="83"/>
    </row>
    <row r="32" spans="1:4" ht="12.75">
      <c r="A32" s="138" t="s">
        <v>329</v>
      </c>
      <c r="B32" s="120"/>
      <c r="C32" s="84"/>
      <c r="D32" s="83"/>
    </row>
    <row r="33" spans="1:4" ht="12.75">
      <c r="A33" s="139" t="s">
        <v>14</v>
      </c>
      <c r="B33" s="117"/>
      <c r="C33" s="84">
        <v>0.25</v>
      </c>
      <c r="D33" s="83">
        <f aca="true" t="shared" si="1" ref="D33:D50">B33*C33</f>
        <v>0</v>
      </c>
    </row>
    <row r="34" spans="1:4" ht="12.75">
      <c r="A34" s="139" t="s">
        <v>26</v>
      </c>
      <c r="B34" s="117"/>
      <c r="C34" s="84">
        <v>0.25</v>
      </c>
      <c r="D34" s="83">
        <f t="shared" si="1"/>
        <v>0</v>
      </c>
    </row>
    <row r="35" spans="1:4" ht="12.75">
      <c r="A35" s="139" t="s">
        <v>15</v>
      </c>
      <c r="B35" s="115"/>
      <c r="C35" s="84">
        <v>0.25</v>
      </c>
      <c r="D35" s="83">
        <f t="shared" si="1"/>
        <v>0</v>
      </c>
    </row>
    <row r="36" spans="1:4" ht="12.75">
      <c r="A36" s="139" t="s">
        <v>16</v>
      </c>
      <c r="B36" s="118"/>
      <c r="C36" s="84">
        <v>0.25</v>
      </c>
      <c r="D36" s="83">
        <f t="shared" si="1"/>
        <v>0</v>
      </c>
    </row>
    <row r="37" spans="1:4" ht="12.75">
      <c r="A37" s="139" t="s">
        <v>335</v>
      </c>
      <c r="B37" s="119"/>
      <c r="C37" s="84">
        <v>0.25</v>
      </c>
      <c r="D37" s="83">
        <f t="shared" si="1"/>
        <v>0</v>
      </c>
    </row>
    <row r="38" spans="1:4" ht="12.75">
      <c r="A38" s="139" t="s">
        <v>336</v>
      </c>
      <c r="B38" s="119"/>
      <c r="C38" s="84">
        <v>0.25</v>
      </c>
      <c r="D38" s="83">
        <f t="shared" si="1"/>
        <v>0</v>
      </c>
    </row>
    <row r="39" spans="1:4" ht="12.75">
      <c r="A39" s="139" t="s">
        <v>337</v>
      </c>
      <c r="B39" s="119"/>
      <c r="C39" s="84">
        <v>0.25</v>
      </c>
      <c r="D39" s="83">
        <f t="shared" si="1"/>
        <v>0</v>
      </c>
    </row>
    <row r="40" spans="1:4" ht="12.75">
      <c r="A40" s="139" t="s">
        <v>338</v>
      </c>
      <c r="B40" s="119"/>
      <c r="C40" s="84">
        <v>0.25</v>
      </c>
      <c r="D40" s="83">
        <f t="shared" si="1"/>
        <v>0</v>
      </c>
    </row>
    <row r="41" spans="1:4" ht="12.75">
      <c r="A41" s="139" t="s">
        <v>339</v>
      </c>
      <c r="B41" s="119"/>
      <c r="C41" s="84">
        <v>0.25</v>
      </c>
      <c r="D41" s="83">
        <f t="shared" si="1"/>
        <v>0</v>
      </c>
    </row>
    <row r="42" spans="1:4" ht="12.75">
      <c r="A42" s="139" t="s">
        <v>340</v>
      </c>
      <c r="B42" s="119"/>
      <c r="C42" s="84">
        <v>0.25</v>
      </c>
      <c r="D42" s="83">
        <f t="shared" si="1"/>
        <v>0</v>
      </c>
    </row>
    <row r="43" spans="1:4" ht="12.75">
      <c r="A43" s="139" t="s">
        <v>341</v>
      </c>
      <c r="B43" s="119"/>
      <c r="C43" s="84">
        <v>0.25</v>
      </c>
      <c r="D43" s="83">
        <f t="shared" si="1"/>
        <v>0</v>
      </c>
    </row>
    <row r="44" spans="1:4" ht="12.75">
      <c r="A44" s="139" t="s">
        <v>24</v>
      </c>
      <c r="B44" s="119"/>
      <c r="C44" s="84">
        <v>0.25</v>
      </c>
      <c r="D44" s="83">
        <f t="shared" si="1"/>
        <v>0</v>
      </c>
    </row>
    <row r="45" spans="1:4" ht="12.75">
      <c r="A45" s="139" t="s">
        <v>342</v>
      </c>
      <c r="B45" s="120"/>
      <c r="C45" s="84">
        <v>0.25</v>
      </c>
      <c r="D45" s="83">
        <f t="shared" si="1"/>
        <v>0</v>
      </c>
    </row>
    <row r="46" spans="1:4" ht="12.75">
      <c r="A46" s="139" t="s">
        <v>30</v>
      </c>
      <c r="B46" s="120"/>
      <c r="C46" s="84">
        <v>0.25</v>
      </c>
      <c r="D46" s="83">
        <f t="shared" si="1"/>
        <v>0</v>
      </c>
    </row>
    <row r="47" spans="1:4" ht="12.75">
      <c r="A47" s="139" t="s">
        <v>31</v>
      </c>
      <c r="B47" s="120"/>
      <c r="C47" s="84">
        <v>0.25</v>
      </c>
      <c r="D47" s="83">
        <f t="shared" si="1"/>
        <v>0</v>
      </c>
    </row>
    <row r="48" spans="1:4" ht="12.75">
      <c r="A48" s="139" t="s">
        <v>32</v>
      </c>
      <c r="B48" s="120"/>
      <c r="C48" s="84">
        <v>0.25</v>
      </c>
      <c r="D48" s="83">
        <f t="shared" si="1"/>
        <v>0</v>
      </c>
    </row>
    <row r="49" spans="1:4" ht="12.75">
      <c r="A49" s="139" t="s">
        <v>33</v>
      </c>
      <c r="B49" s="120"/>
      <c r="C49" s="84">
        <v>0.25</v>
      </c>
      <c r="D49" s="83">
        <f t="shared" si="1"/>
        <v>0</v>
      </c>
    </row>
    <row r="50" spans="1:4" ht="12.75">
      <c r="A50" s="140" t="s">
        <v>343</v>
      </c>
      <c r="B50" s="137">
        <f>SUM(B33:B49)</f>
        <v>0</v>
      </c>
      <c r="C50" s="84">
        <v>0.25</v>
      </c>
      <c r="D50" s="83">
        <f t="shared" si="1"/>
        <v>0</v>
      </c>
    </row>
    <row r="51" spans="1:4" ht="12.75">
      <c r="A51" s="139"/>
      <c r="B51" s="120"/>
      <c r="C51" s="84"/>
      <c r="D51" s="83"/>
    </row>
    <row r="52" spans="1:4" ht="12.75">
      <c r="A52" s="138" t="s">
        <v>330</v>
      </c>
      <c r="B52" s="120"/>
      <c r="C52" s="84"/>
      <c r="D52" s="83"/>
    </row>
    <row r="53" spans="1:4" ht="12.75">
      <c r="A53" s="139" t="s">
        <v>14</v>
      </c>
      <c r="B53" s="117"/>
      <c r="C53" s="84">
        <v>0.25</v>
      </c>
      <c r="D53" s="83">
        <f aca="true" t="shared" si="2" ref="D53:D70">B53*C53</f>
        <v>0</v>
      </c>
    </row>
    <row r="54" spans="1:4" ht="12.75">
      <c r="A54" s="139" t="s">
        <v>26</v>
      </c>
      <c r="B54" s="117"/>
      <c r="C54" s="84">
        <v>0.25</v>
      </c>
      <c r="D54" s="83">
        <f t="shared" si="2"/>
        <v>0</v>
      </c>
    </row>
    <row r="55" spans="1:4" ht="12.75">
      <c r="A55" s="139" t="s">
        <v>15</v>
      </c>
      <c r="B55" s="115"/>
      <c r="C55" s="84">
        <v>0.25</v>
      </c>
      <c r="D55" s="83">
        <f t="shared" si="2"/>
        <v>0</v>
      </c>
    </row>
    <row r="56" spans="1:4" ht="12.75">
      <c r="A56" s="139" t="s">
        <v>16</v>
      </c>
      <c r="B56" s="118"/>
      <c r="C56" s="84">
        <v>0.25</v>
      </c>
      <c r="D56" s="83">
        <f t="shared" si="2"/>
        <v>0</v>
      </c>
    </row>
    <row r="57" spans="1:4" ht="12.75">
      <c r="A57" s="139" t="s">
        <v>335</v>
      </c>
      <c r="B57" s="119"/>
      <c r="C57" s="84">
        <v>0.25</v>
      </c>
      <c r="D57" s="83">
        <f t="shared" si="2"/>
        <v>0</v>
      </c>
    </row>
    <row r="58" spans="1:4" ht="12.75">
      <c r="A58" s="139" t="s">
        <v>336</v>
      </c>
      <c r="B58" s="119"/>
      <c r="C58" s="84">
        <v>0.25</v>
      </c>
      <c r="D58" s="83">
        <f t="shared" si="2"/>
        <v>0</v>
      </c>
    </row>
    <row r="59" spans="1:4" ht="12.75">
      <c r="A59" s="139" t="s">
        <v>337</v>
      </c>
      <c r="B59" s="119"/>
      <c r="C59" s="84">
        <v>0.25</v>
      </c>
      <c r="D59" s="83">
        <f t="shared" si="2"/>
        <v>0</v>
      </c>
    </row>
    <row r="60" spans="1:4" ht="12.75">
      <c r="A60" s="139" t="s">
        <v>338</v>
      </c>
      <c r="B60" s="119"/>
      <c r="C60" s="84">
        <v>0.25</v>
      </c>
      <c r="D60" s="83">
        <f t="shared" si="2"/>
        <v>0</v>
      </c>
    </row>
    <row r="61" spans="1:4" ht="12.75">
      <c r="A61" s="139" t="s">
        <v>339</v>
      </c>
      <c r="B61" s="119"/>
      <c r="C61" s="84">
        <v>0.25</v>
      </c>
      <c r="D61" s="83">
        <f t="shared" si="2"/>
        <v>0</v>
      </c>
    </row>
    <row r="62" spans="1:4" ht="12.75">
      <c r="A62" s="139" t="s">
        <v>340</v>
      </c>
      <c r="B62" s="119"/>
      <c r="C62" s="84">
        <v>0.25</v>
      </c>
      <c r="D62" s="83">
        <f t="shared" si="2"/>
        <v>0</v>
      </c>
    </row>
    <row r="63" spans="1:4" ht="12.75">
      <c r="A63" s="139" t="s">
        <v>341</v>
      </c>
      <c r="B63" s="119"/>
      <c r="C63" s="84">
        <v>0.25</v>
      </c>
      <c r="D63" s="83">
        <f t="shared" si="2"/>
        <v>0</v>
      </c>
    </row>
    <row r="64" spans="1:4" ht="12.75">
      <c r="A64" s="139" t="s">
        <v>24</v>
      </c>
      <c r="B64" s="119"/>
      <c r="C64" s="84">
        <v>0.25</v>
      </c>
      <c r="D64" s="83">
        <f t="shared" si="2"/>
        <v>0</v>
      </c>
    </row>
    <row r="65" spans="1:4" ht="12.75">
      <c r="A65" s="139" t="s">
        <v>342</v>
      </c>
      <c r="B65" s="120"/>
      <c r="C65" s="84">
        <v>0.25</v>
      </c>
      <c r="D65" s="83">
        <f t="shared" si="2"/>
        <v>0</v>
      </c>
    </row>
    <row r="66" spans="1:4" ht="12.75">
      <c r="A66" s="139" t="s">
        <v>30</v>
      </c>
      <c r="B66" s="120"/>
      <c r="C66" s="84">
        <v>0.25</v>
      </c>
      <c r="D66" s="83">
        <f t="shared" si="2"/>
        <v>0</v>
      </c>
    </row>
    <row r="67" spans="1:4" ht="12.75">
      <c r="A67" s="139" t="s">
        <v>31</v>
      </c>
      <c r="B67" s="120"/>
      <c r="C67" s="84">
        <v>0.25</v>
      </c>
      <c r="D67" s="83">
        <f t="shared" si="2"/>
        <v>0</v>
      </c>
    </row>
    <row r="68" spans="1:4" ht="12.75">
      <c r="A68" s="139" t="s">
        <v>32</v>
      </c>
      <c r="B68" s="120"/>
      <c r="C68" s="84">
        <v>0.25</v>
      </c>
      <c r="D68" s="83">
        <f t="shared" si="2"/>
        <v>0</v>
      </c>
    </row>
    <row r="69" spans="1:4" ht="12.75">
      <c r="A69" s="139" t="s">
        <v>33</v>
      </c>
      <c r="B69" s="120"/>
      <c r="C69" s="84">
        <v>0.25</v>
      </c>
      <c r="D69" s="83">
        <f t="shared" si="2"/>
        <v>0</v>
      </c>
    </row>
    <row r="70" spans="1:4" ht="12.75">
      <c r="A70" s="140" t="s">
        <v>343</v>
      </c>
      <c r="B70" s="137">
        <f>SUM(B53:B69)</f>
        <v>0</v>
      </c>
      <c r="C70" s="84">
        <v>0.25</v>
      </c>
      <c r="D70" s="83">
        <f t="shared" si="2"/>
        <v>0</v>
      </c>
    </row>
    <row r="71" spans="1:4" ht="12.75">
      <c r="A71" s="139"/>
      <c r="B71" s="120"/>
      <c r="C71" s="84"/>
      <c r="D71" s="83"/>
    </row>
    <row r="72" spans="1:4" ht="12.75">
      <c r="A72" s="138" t="s">
        <v>331</v>
      </c>
      <c r="B72" s="120"/>
      <c r="C72" s="84"/>
      <c r="D72" s="83"/>
    </row>
    <row r="73" spans="1:4" ht="12.75">
      <c r="A73" s="139" t="s">
        <v>14</v>
      </c>
      <c r="B73" s="117"/>
      <c r="C73" s="84">
        <v>0.25</v>
      </c>
      <c r="D73" s="83">
        <f aca="true" t="shared" si="3" ref="D73:D90">B73*C73</f>
        <v>0</v>
      </c>
    </row>
    <row r="74" spans="1:4" ht="12.75">
      <c r="A74" s="139" t="s">
        <v>26</v>
      </c>
      <c r="B74" s="117"/>
      <c r="C74" s="84">
        <v>0.25</v>
      </c>
      <c r="D74" s="83">
        <f t="shared" si="3"/>
        <v>0</v>
      </c>
    </row>
    <row r="75" spans="1:4" ht="12.75">
      <c r="A75" s="139" t="s">
        <v>15</v>
      </c>
      <c r="B75" s="115"/>
      <c r="C75" s="84">
        <v>0.25</v>
      </c>
      <c r="D75" s="83">
        <f t="shared" si="3"/>
        <v>0</v>
      </c>
    </row>
    <row r="76" spans="1:4" ht="12.75">
      <c r="A76" s="139" t="s">
        <v>16</v>
      </c>
      <c r="B76" s="118"/>
      <c r="C76" s="84">
        <v>0.25</v>
      </c>
      <c r="D76" s="83">
        <f t="shared" si="3"/>
        <v>0</v>
      </c>
    </row>
    <row r="77" spans="1:4" ht="12.75">
      <c r="A77" s="139" t="s">
        <v>335</v>
      </c>
      <c r="B77" s="119"/>
      <c r="C77" s="84">
        <v>0.25</v>
      </c>
      <c r="D77" s="83">
        <f t="shared" si="3"/>
        <v>0</v>
      </c>
    </row>
    <row r="78" spans="1:4" ht="12.75">
      <c r="A78" s="139" t="s">
        <v>336</v>
      </c>
      <c r="B78" s="119"/>
      <c r="C78" s="84">
        <v>0.25</v>
      </c>
      <c r="D78" s="83">
        <f t="shared" si="3"/>
        <v>0</v>
      </c>
    </row>
    <row r="79" spans="1:4" ht="12.75">
      <c r="A79" s="139" t="s">
        <v>337</v>
      </c>
      <c r="B79" s="119"/>
      <c r="C79" s="84">
        <v>0.25</v>
      </c>
      <c r="D79" s="83">
        <f t="shared" si="3"/>
        <v>0</v>
      </c>
    </row>
    <row r="80" spans="1:4" ht="12.75">
      <c r="A80" s="139" t="s">
        <v>338</v>
      </c>
      <c r="B80" s="119"/>
      <c r="C80" s="84">
        <v>0.25</v>
      </c>
      <c r="D80" s="83">
        <f t="shared" si="3"/>
        <v>0</v>
      </c>
    </row>
    <row r="81" spans="1:4" ht="12.75">
      <c r="A81" s="139" t="s">
        <v>339</v>
      </c>
      <c r="B81" s="119"/>
      <c r="C81" s="84">
        <v>0.25</v>
      </c>
      <c r="D81" s="83">
        <f t="shared" si="3"/>
        <v>0</v>
      </c>
    </row>
    <row r="82" spans="1:4" ht="12.75">
      <c r="A82" s="139" t="s">
        <v>340</v>
      </c>
      <c r="B82" s="119"/>
      <c r="C82" s="84">
        <v>0.25</v>
      </c>
      <c r="D82" s="83">
        <f t="shared" si="3"/>
        <v>0</v>
      </c>
    </row>
    <row r="83" spans="1:4" ht="12.75">
      <c r="A83" s="139" t="s">
        <v>341</v>
      </c>
      <c r="B83" s="119"/>
      <c r="C83" s="84">
        <v>0.25</v>
      </c>
      <c r="D83" s="83">
        <f t="shared" si="3"/>
        <v>0</v>
      </c>
    </row>
    <row r="84" spans="1:4" ht="12.75">
      <c r="A84" s="139" t="s">
        <v>24</v>
      </c>
      <c r="B84" s="119"/>
      <c r="C84" s="84">
        <v>0.25</v>
      </c>
      <c r="D84" s="83">
        <f t="shared" si="3"/>
        <v>0</v>
      </c>
    </row>
    <row r="85" spans="1:4" ht="12.75">
      <c r="A85" s="139" t="s">
        <v>342</v>
      </c>
      <c r="B85" s="120"/>
      <c r="C85" s="84">
        <v>0.25</v>
      </c>
      <c r="D85" s="83">
        <f t="shared" si="3"/>
        <v>0</v>
      </c>
    </row>
    <row r="86" spans="1:4" ht="12.75">
      <c r="A86" s="139" t="s">
        <v>30</v>
      </c>
      <c r="B86" s="120"/>
      <c r="C86" s="84">
        <v>0.25</v>
      </c>
      <c r="D86" s="83">
        <f t="shared" si="3"/>
        <v>0</v>
      </c>
    </row>
    <row r="87" spans="1:4" ht="12.75">
      <c r="A87" s="139" t="s">
        <v>31</v>
      </c>
      <c r="B87" s="120"/>
      <c r="C87" s="84">
        <v>0.25</v>
      </c>
      <c r="D87" s="83">
        <f t="shared" si="3"/>
        <v>0</v>
      </c>
    </row>
    <row r="88" spans="1:4" ht="12.75">
      <c r="A88" s="139" t="s">
        <v>32</v>
      </c>
      <c r="B88" s="120"/>
      <c r="C88" s="84">
        <v>0.25</v>
      </c>
      <c r="D88" s="83">
        <f t="shared" si="3"/>
        <v>0</v>
      </c>
    </row>
    <row r="89" spans="1:4" ht="12.75">
      <c r="A89" s="139" t="s">
        <v>33</v>
      </c>
      <c r="B89" s="120"/>
      <c r="C89" s="84">
        <v>0.25</v>
      </c>
      <c r="D89" s="83">
        <f t="shared" si="3"/>
        <v>0</v>
      </c>
    </row>
    <row r="90" spans="1:4" ht="12.75">
      <c r="A90" s="140" t="s">
        <v>343</v>
      </c>
      <c r="B90" s="137">
        <f>SUM(B73:B89)</f>
        <v>0</v>
      </c>
      <c r="C90" s="84">
        <v>0.25</v>
      </c>
      <c r="D90" s="83">
        <f t="shared" si="3"/>
        <v>0</v>
      </c>
    </row>
    <row r="91" spans="1:4" ht="12.75">
      <c r="A91" s="139"/>
      <c r="B91" s="120"/>
      <c r="C91" s="84"/>
      <c r="D91" s="83"/>
    </row>
    <row r="92" spans="1:4" ht="12.75">
      <c r="A92" s="138" t="s">
        <v>332</v>
      </c>
      <c r="B92" s="120"/>
      <c r="C92" s="84"/>
      <c r="D92" s="83"/>
    </row>
    <row r="93" spans="1:4" ht="12.75">
      <c r="A93" s="139" t="s">
        <v>14</v>
      </c>
      <c r="B93" s="117"/>
      <c r="C93" s="84">
        <v>0.25</v>
      </c>
      <c r="D93" s="83">
        <f aca="true" t="shared" si="4" ref="D93:D110">B93*C93</f>
        <v>0</v>
      </c>
    </row>
    <row r="94" spans="1:4" ht="12.75">
      <c r="A94" s="139" t="s">
        <v>26</v>
      </c>
      <c r="B94" s="117"/>
      <c r="C94" s="84">
        <v>0.25</v>
      </c>
      <c r="D94" s="83">
        <f t="shared" si="4"/>
        <v>0</v>
      </c>
    </row>
    <row r="95" spans="1:4" ht="12.75">
      <c r="A95" s="139" t="s">
        <v>15</v>
      </c>
      <c r="B95" s="115"/>
      <c r="C95" s="84">
        <v>0.25</v>
      </c>
      <c r="D95" s="83">
        <f t="shared" si="4"/>
        <v>0</v>
      </c>
    </row>
    <row r="96" spans="1:4" ht="12.75">
      <c r="A96" s="139" t="s">
        <v>16</v>
      </c>
      <c r="B96" s="118"/>
      <c r="C96" s="84">
        <v>0.25</v>
      </c>
      <c r="D96" s="83">
        <f t="shared" si="4"/>
        <v>0</v>
      </c>
    </row>
    <row r="97" spans="1:4" ht="12.75">
      <c r="A97" s="139" t="s">
        <v>335</v>
      </c>
      <c r="B97" s="119"/>
      <c r="C97" s="84">
        <v>0.25</v>
      </c>
      <c r="D97" s="83">
        <f t="shared" si="4"/>
        <v>0</v>
      </c>
    </row>
    <row r="98" spans="1:4" ht="12.75">
      <c r="A98" s="139" t="s">
        <v>336</v>
      </c>
      <c r="B98" s="119"/>
      <c r="C98" s="84">
        <v>0.25</v>
      </c>
      <c r="D98" s="83">
        <f t="shared" si="4"/>
        <v>0</v>
      </c>
    </row>
    <row r="99" spans="1:4" ht="12.75">
      <c r="A99" s="139" t="s">
        <v>337</v>
      </c>
      <c r="B99" s="119"/>
      <c r="C99" s="84">
        <v>0.25</v>
      </c>
      <c r="D99" s="83">
        <f t="shared" si="4"/>
        <v>0</v>
      </c>
    </row>
    <row r="100" spans="1:4" ht="12.75">
      <c r="A100" s="139" t="s">
        <v>338</v>
      </c>
      <c r="B100" s="119"/>
      <c r="C100" s="84">
        <v>0.25</v>
      </c>
      <c r="D100" s="83">
        <f t="shared" si="4"/>
        <v>0</v>
      </c>
    </row>
    <row r="101" spans="1:4" ht="12.75">
      <c r="A101" s="139" t="s">
        <v>339</v>
      </c>
      <c r="B101" s="119"/>
      <c r="C101" s="84">
        <v>0.25</v>
      </c>
      <c r="D101" s="83">
        <f t="shared" si="4"/>
        <v>0</v>
      </c>
    </row>
    <row r="102" spans="1:4" ht="12.75">
      <c r="A102" s="139" t="s">
        <v>340</v>
      </c>
      <c r="B102" s="119"/>
      <c r="C102" s="84">
        <v>0.25</v>
      </c>
      <c r="D102" s="83">
        <f t="shared" si="4"/>
        <v>0</v>
      </c>
    </row>
    <row r="103" spans="1:4" ht="12.75">
      <c r="A103" s="139" t="s">
        <v>341</v>
      </c>
      <c r="B103" s="119"/>
      <c r="C103" s="84">
        <v>0.25</v>
      </c>
      <c r="D103" s="83">
        <f t="shared" si="4"/>
        <v>0</v>
      </c>
    </row>
    <row r="104" spans="1:4" ht="12.75">
      <c r="A104" s="139" t="s">
        <v>24</v>
      </c>
      <c r="B104" s="119"/>
      <c r="C104" s="84">
        <v>0.25</v>
      </c>
      <c r="D104" s="83">
        <f t="shared" si="4"/>
        <v>0</v>
      </c>
    </row>
    <row r="105" spans="1:4" ht="12.75">
      <c r="A105" s="139" t="s">
        <v>342</v>
      </c>
      <c r="B105" s="120"/>
      <c r="C105" s="84">
        <v>0.25</v>
      </c>
      <c r="D105" s="83">
        <f t="shared" si="4"/>
        <v>0</v>
      </c>
    </row>
    <row r="106" spans="1:4" ht="12.75">
      <c r="A106" s="139" t="s">
        <v>30</v>
      </c>
      <c r="B106" s="120"/>
      <c r="C106" s="84">
        <v>0.25</v>
      </c>
      <c r="D106" s="83">
        <f t="shared" si="4"/>
        <v>0</v>
      </c>
    </row>
    <row r="107" spans="1:4" ht="12.75">
      <c r="A107" s="139" t="s">
        <v>31</v>
      </c>
      <c r="B107" s="120"/>
      <c r="C107" s="84">
        <v>0.25</v>
      </c>
      <c r="D107" s="83">
        <f t="shared" si="4"/>
        <v>0</v>
      </c>
    </row>
    <row r="108" spans="1:4" ht="12.75">
      <c r="A108" s="139" t="s">
        <v>32</v>
      </c>
      <c r="B108" s="120"/>
      <c r="C108" s="84">
        <v>0.25</v>
      </c>
      <c r="D108" s="83">
        <f t="shared" si="4"/>
        <v>0</v>
      </c>
    </row>
    <row r="109" spans="1:4" ht="12.75">
      <c r="A109" s="139" t="s">
        <v>33</v>
      </c>
      <c r="B109" s="120"/>
      <c r="C109" s="84">
        <v>0.25</v>
      </c>
      <c r="D109" s="83">
        <f t="shared" si="4"/>
        <v>0</v>
      </c>
    </row>
    <row r="110" spans="1:4" ht="12.75">
      <c r="A110" s="140" t="s">
        <v>343</v>
      </c>
      <c r="B110" s="137">
        <f>SUM(B93:B109)</f>
        <v>0</v>
      </c>
      <c r="C110" s="84">
        <v>0.25</v>
      </c>
      <c r="D110" s="83">
        <f t="shared" si="4"/>
        <v>0</v>
      </c>
    </row>
    <row r="111" spans="1:4" ht="12.75">
      <c r="A111" s="139"/>
      <c r="B111" s="120"/>
      <c r="C111" s="84"/>
      <c r="D111" s="83"/>
    </row>
    <row r="112" spans="1:4" ht="12.75">
      <c r="A112" s="138" t="s">
        <v>333</v>
      </c>
      <c r="B112" s="120"/>
      <c r="C112" s="84"/>
      <c r="D112" s="83"/>
    </row>
    <row r="113" spans="1:4" ht="12.75">
      <c r="A113" s="139" t="s">
        <v>14</v>
      </c>
      <c r="B113" s="117"/>
      <c r="C113" s="84">
        <v>0.25</v>
      </c>
      <c r="D113" s="83">
        <f aca="true" t="shared" si="5" ref="D113:D130">B113*C113</f>
        <v>0</v>
      </c>
    </row>
    <row r="114" spans="1:4" ht="12.75">
      <c r="A114" s="139" t="s">
        <v>26</v>
      </c>
      <c r="B114" s="117"/>
      <c r="C114" s="84">
        <v>0.25</v>
      </c>
      <c r="D114" s="83">
        <f t="shared" si="5"/>
        <v>0</v>
      </c>
    </row>
    <row r="115" spans="1:4" ht="12.75">
      <c r="A115" s="139" t="s">
        <v>15</v>
      </c>
      <c r="B115" s="115"/>
      <c r="C115" s="84">
        <v>0.25</v>
      </c>
      <c r="D115" s="83">
        <f t="shared" si="5"/>
        <v>0</v>
      </c>
    </row>
    <row r="116" spans="1:4" ht="12.75">
      <c r="A116" s="139" t="s">
        <v>16</v>
      </c>
      <c r="B116" s="118"/>
      <c r="C116" s="84">
        <v>0.25</v>
      </c>
      <c r="D116" s="83">
        <f t="shared" si="5"/>
        <v>0</v>
      </c>
    </row>
    <row r="117" spans="1:4" ht="12.75">
      <c r="A117" s="139" t="s">
        <v>335</v>
      </c>
      <c r="B117" s="119"/>
      <c r="C117" s="84">
        <v>0.25</v>
      </c>
      <c r="D117" s="83">
        <f t="shared" si="5"/>
        <v>0</v>
      </c>
    </row>
    <row r="118" spans="1:4" ht="12.75">
      <c r="A118" s="139" t="s">
        <v>336</v>
      </c>
      <c r="B118" s="119"/>
      <c r="C118" s="84">
        <v>0.25</v>
      </c>
      <c r="D118" s="83">
        <f t="shared" si="5"/>
        <v>0</v>
      </c>
    </row>
    <row r="119" spans="1:4" ht="12.75">
      <c r="A119" s="139" t="s">
        <v>337</v>
      </c>
      <c r="B119" s="119"/>
      <c r="C119" s="84">
        <v>0.25</v>
      </c>
      <c r="D119" s="83">
        <f t="shared" si="5"/>
        <v>0</v>
      </c>
    </row>
    <row r="120" spans="1:4" ht="12.75">
      <c r="A120" s="139" t="s">
        <v>338</v>
      </c>
      <c r="B120" s="119"/>
      <c r="C120" s="84">
        <v>0.25</v>
      </c>
      <c r="D120" s="83">
        <f t="shared" si="5"/>
        <v>0</v>
      </c>
    </row>
    <row r="121" spans="1:4" ht="12.75">
      <c r="A121" s="139" t="s">
        <v>339</v>
      </c>
      <c r="B121" s="119"/>
      <c r="C121" s="84">
        <v>0.25</v>
      </c>
      <c r="D121" s="83">
        <f t="shared" si="5"/>
        <v>0</v>
      </c>
    </row>
    <row r="122" spans="1:4" ht="12.75">
      <c r="A122" s="139" t="s">
        <v>340</v>
      </c>
      <c r="B122" s="119"/>
      <c r="C122" s="84">
        <v>0.25</v>
      </c>
      <c r="D122" s="83">
        <f t="shared" si="5"/>
        <v>0</v>
      </c>
    </row>
    <row r="123" spans="1:4" ht="12.75">
      <c r="A123" s="139" t="s">
        <v>341</v>
      </c>
      <c r="B123" s="119"/>
      <c r="C123" s="84">
        <v>0.25</v>
      </c>
      <c r="D123" s="83">
        <f t="shared" si="5"/>
        <v>0</v>
      </c>
    </row>
    <row r="124" spans="1:4" ht="12.75">
      <c r="A124" s="139" t="s">
        <v>24</v>
      </c>
      <c r="B124" s="119"/>
      <c r="C124" s="84">
        <v>0.25</v>
      </c>
      <c r="D124" s="83">
        <f t="shared" si="5"/>
        <v>0</v>
      </c>
    </row>
    <row r="125" spans="1:4" ht="12.75">
      <c r="A125" s="139" t="s">
        <v>342</v>
      </c>
      <c r="B125" s="120"/>
      <c r="C125" s="84">
        <v>0.25</v>
      </c>
      <c r="D125" s="83">
        <f t="shared" si="5"/>
        <v>0</v>
      </c>
    </row>
    <row r="126" spans="1:4" ht="12.75">
      <c r="A126" s="139" t="s">
        <v>30</v>
      </c>
      <c r="B126" s="120"/>
      <c r="C126" s="84">
        <v>0.25</v>
      </c>
      <c r="D126" s="83">
        <f t="shared" si="5"/>
        <v>0</v>
      </c>
    </row>
    <row r="127" spans="1:4" ht="12.75">
      <c r="A127" s="139" t="s">
        <v>31</v>
      </c>
      <c r="B127" s="120"/>
      <c r="C127" s="84">
        <v>0.25</v>
      </c>
      <c r="D127" s="83">
        <f t="shared" si="5"/>
        <v>0</v>
      </c>
    </row>
    <row r="128" spans="1:4" ht="12.75">
      <c r="A128" s="139" t="s">
        <v>32</v>
      </c>
      <c r="B128" s="120"/>
      <c r="C128" s="84">
        <v>0.25</v>
      </c>
      <c r="D128" s="83">
        <f t="shared" si="5"/>
        <v>0</v>
      </c>
    </row>
    <row r="129" spans="1:4" ht="12.75">
      <c r="A129" s="139" t="s">
        <v>33</v>
      </c>
      <c r="B129" s="120"/>
      <c r="C129" s="84">
        <v>0.25</v>
      </c>
      <c r="D129" s="83">
        <f t="shared" si="5"/>
        <v>0</v>
      </c>
    </row>
    <row r="130" spans="1:4" ht="12.75">
      <c r="A130" s="140" t="s">
        <v>343</v>
      </c>
      <c r="B130" s="137">
        <f>SUM(B113:B129)</f>
        <v>0</v>
      </c>
      <c r="C130" s="84">
        <v>0.25</v>
      </c>
      <c r="D130" s="83">
        <f t="shared" si="5"/>
        <v>0</v>
      </c>
    </row>
    <row r="131" spans="1:4" ht="12.75">
      <c r="A131" s="139"/>
      <c r="B131" s="120"/>
      <c r="C131" s="84"/>
      <c r="D131" s="83"/>
    </row>
    <row r="132" spans="1:4" ht="12.75">
      <c r="A132" s="138" t="s">
        <v>334</v>
      </c>
      <c r="B132" s="120"/>
      <c r="C132" s="84"/>
      <c r="D132" s="83"/>
    </row>
    <row r="133" spans="1:4" ht="12.75">
      <c r="A133" s="139" t="s">
        <v>14</v>
      </c>
      <c r="B133" s="117"/>
      <c r="C133" s="84">
        <v>0.25</v>
      </c>
      <c r="D133" s="83">
        <f aca="true" t="shared" si="6" ref="D133:D150">B133*C133</f>
        <v>0</v>
      </c>
    </row>
    <row r="134" spans="1:4" ht="12.75">
      <c r="A134" s="139" t="s">
        <v>26</v>
      </c>
      <c r="B134" s="117"/>
      <c r="C134" s="84">
        <v>0.25</v>
      </c>
      <c r="D134" s="83">
        <f t="shared" si="6"/>
        <v>0</v>
      </c>
    </row>
    <row r="135" spans="1:4" ht="12.75">
      <c r="A135" s="139" t="s">
        <v>15</v>
      </c>
      <c r="B135" s="115"/>
      <c r="C135" s="84">
        <v>0.25</v>
      </c>
      <c r="D135" s="83">
        <f t="shared" si="6"/>
        <v>0</v>
      </c>
    </row>
    <row r="136" spans="1:4" ht="12.75">
      <c r="A136" s="139" t="s">
        <v>16</v>
      </c>
      <c r="B136" s="118"/>
      <c r="C136" s="84">
        <v>0.25</v>
      </c>
      <c r="D136" s="83">
        <f t="shared" si="6"/>
        <v>0</v>
      </c>
    </row>
    <row r="137" spans="1:4" ht="12.75">
      <c r="A137" s="139" t="s">
        <v>335</v>
      </c>
      <c r="B137" s="119"/>
      <c r="C137" s="84">
        <v>0.25</v>
      </c>
      <c r="D137" s="83">
        <f t="shared" si="6"/>
        <v>0</v>
      </c>
    </row>
    <row r="138" spans="1:4" ht="12.75">
      <c r="A138" s="139" t="s">
        <v>336</v>
      </c>
      <c r="B138" s="119"/>
      <c r="C138" s="84">
        <v>0.25</v>
      </c>
      <c r="D138" s="83">
        <f t="shared" si="6"/>
        <v>0</v>
      </c>
    </row>
    <row r="139" spans="1:4" ht="12.75">
      <c r="A139" s="139" t="s">
        <v>337</v>
      </c>
      <c r="B139" s="119"/>
      <c r="C139" s="84">
        <v>0.25</v>
      </c>
      <c r="D139" s="83">
        <f t="shared" si="6"/>
        <v>0</v>
      </c>
    </row>
    <row r="140" spans="1:4" ht="12.75">
      <c r="A140" s="139" t="s">
        <v>338</v>
      </c>
      <c r="B140" s="119"/>
      <c r="C140" s="84">
        <v>0.25</v>
      </c>
      <c r="D140" s="83">
        <f t="shared" si="6"/>
        <v>0</v>
      </c>
    </row>
    <row r="141" spans="1:4" ht="12.75">
      <c r="A141" s="139" t="s">
        <v>339</v>
      </c>
      <c r="B141" s="119"/>
      <c r="C141" s="84">
        <v>0.25</v>
      </c>
      <c r="D141" s="83">
        <f t="shared" si="6"/>
        <v>0</v>
      </c>
    </row>
    <row r="142" spans="1:4" ht="12.75">
      <c r="A142" s="139" t="s">
        <v>340</v>
      </c>
      <c r="B142" s="119"/>
      <c r="C142" s="84">
        <v>0.25</v>
      </c>
      <c r="D142" s="83">
        <f t="shared" si="6"/>
        <v>0</v>
      </c>
    </row>
    <row r="143" spans="1:4" ht="12.75">
      <c r="A143" s="139" t="s">
        <v>341</v>
      </c>
      <c r="B143" s="119"/>
      <c r="C143" s="84">
        <v>0.25</v>
      </c>
      <c r="D143" s="83">
        <f t="shared" si="6"/>
        <v>0</v>
      </c>
    </row>
    <row r="144" spans="1:4" ht="12.75">
      <c r="A144" s="139" t="s">
        <v>24</v>
      </c>
      <c r="B144" s="119"/>
      <c r="C144" s="84">
        <v>0.25</v>
      </c>
      <c r="D144" s="83">
        <f t="shared" si="6"/>
        <v>0</v>
      </c>
    </row>
    <row r="145" spans="1:4" ht="12.75">
      <c r="A145" s="139" t="s">
        <v>342</v>
      </c>
      <c r="B145" s="120"/>
      <c r="C145" s="84">
        <v>0.25</v>
      </c>
      <c r="D145" s="83">
        <f t="shared" si="6"/>
        <v>0</v>
      </c>
    </row>
    <row r="146" spans="1:4" ht="12.75">
      <c r="A146" s="139" t="s">
        <v>30</v>
      </c>
      <c r="B146" s="120"/>
      <c r="C146" s="84">
        <v>0.25</v>
      </c>
      <c r="D146" s="83">
        <f t="shared" si="6"/>
        <v>0</v>
      </c>
    </row>
    <row r="147" spans="1:4" ht="12.75">
      <c r="A147" s="139" t="s">
        <v>31</v>
      </c>
      <c r="B147" s="120"/>
      <c r="C147" s="84">
        <v>0.25</v>
      </c>
      <c r="D147" s="83">
        <f t="shared" si="6"/>
        <v>0</v>
      </c>
    </row>
    <row r="148" spans="1:4" ht="12.75">
      <c r="A148" s="139" t="s">
        <v>32</v>
      </c>
      <c r="B148" s="120"/>
      <c r="C148" s="84">
        <v>0.25</v>
      </c>
      <c r="D148" s="83">
        <f t="shared" si="6"/>
        <v>0</v>
      </c>
    </row>
    <row r="149" spans="1:4" ht="12.75">
      <c r="A149" s="139" t="s">
        <v>33</v>
      </c>
      <c r="B149" s="120"/>
      <c r="C149" s="84">
        <v>0.25</v>
      </c>
      <c r="D149" s="83">
        <f t="shared" si="6"/>
        <v>0</v>
      </c>
    </row>
    <row r="150" spans="1:4" ht="12.75">
      <c r="A150" s="140" t="s">
        <v>343</v>
      </c>
      <c r="B150" s="137">
        <f>SUM(B133:B149)</f>
        <v>0</v>
      </c>
      <c r="C150" s="84">
        <v>0.25</v>
      </c>
      <c r="D150" s="83">
        <f t="shared" si="6"/>
        <v>0</v>
      </c>
    </row>
    <row r="151" spans="1:4" ht="12.75">
      <c r="A151" s="11"/>
      <c r="B151" s="120"/>
      <c r="C151" s="84"/>
      <c r="D151" s="83"/>
    </row>
    <row r="152" spans="1:4" ht="12.75">
      <c r="A152" s="9" t="s">
        <v>27</v>
      </c>
      <c r="B152" s="83">
        <f>SUM(B150,B30,B50,B70,B90,B110,B130)</f>
        <v>0</v>
      </c>
      <c r="C152" s="84">
        <v>0.25</v>
      </c>
      <c r="D152" s="83">
        <f>SUM(D30,D50,D70,D90,D110,D130,D150)</f>
        <v>0</v>
      </c>
    </row>
    <row r="154" spans="1:4" ht="12.75">
      <c r="A154" s="103"/>
      <c r="B154" s="147" t="s">
        <v>297</v>
      </c>
      <c r="C154" s="148"/>
      <c r="D154" s="83">
        <f>SUM(D152,D8)</f>
        <v>0</v>
      </c>
    </row>
  </sheetData>
  <mergeCells count="3">
    <mergeCell ref="A2:D2"/>
    <mergeCell ref="A10:D10"/>
    <mergeCell ref="B154:C154"/>
  </mergeCells>
  <printOptions/>
  <pageMargins left="0.52" right="0.23" top="1" bottom="1" header="0.5" footer="0.5"/>
  <pageSetup horizontalDpi="600" verticalDpi="600" orientation="portrait" r:id="rId1"/>
  <headerFooter alignWithMargins="0">
    <oddHeader>&amp;C&amp;"Arial,Bold"&amp;12ATTACHMENT F-2 MAINTENANCE FOR PBX, EKTS, Hybrid and VoIP SYSTEMS AND TELEPHONE STATIONS
PRICE SHEET</oddHeader>
    <oddFooter>&amp;L2-CONFIGURATION MAINTENANCE&amp;CPage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3" sqref="A3"/>
    </sheetView>
  </sheetViews>
  <sheetFormatPr defaultColWidth="9.140625" defaultRowHeight="12.75"/>
  <cols>
    <col min="1" max="1" width="23.57421875" style="0" customWidth="1"/>
    <col min="2" max="2" width="16.8515625" style="0" customWidth="1"/>
    <col min="3" max="3" width="15.57421875" style="0" customWidth="1"/>
  </cols>
  <sheetData>
    <row r="2" spans="1:3" ht="12.75">
      <c r="A2" s="144" t="s">
        <v>253</v>
      </c>
      <c r="B2" s="145"/>
      <c r="C2" s="146"/>
    </row>
    <row r="3" spans="1:3" ht="38.25">
      <c r="A3" s="8" t="s">
        <v>307</v>
      </c>
      <c r="B3" s="8" t="s">
        <v>265</v>
      </c>
      <c r="C3" s="8" t="s">
        <v>266</v>
      </c>
    </row>
    <row r="4" spans="1:3" ht="12.75">
      <c r="A4" s="5">
        <f>40000*30%*12</f>
        <v>144000</v>
      </c>
      <c r="B4" s="13"/>
      <c r="C4" s="82">
        <f>A4*B4</f>
        <v>0</v>
      </c>
    </row>
    <row r="7" ht="12.75">
      <c r="A7" s="20" t="s">
        <v>308</v>
      </c>
    </row>
    <row r="8" ht="12.75">
      <c r="A8" s="20" t="s">
        <v>34</v>
      </c>
    </row>
  </sheetData>
  <mergeCells count="1">
    <mergeCell ref="A2:C2"/>
  </mergeCells>
  <printOptions/>
  <pageMargins left="1.41" right="0.23" top="1" bottom="1" header="0.5" footer="0.5"/>
  <pageSetup horizontalDpi="600" verticalDpi="600" orientation="portrait" r:id="rId1"/>
  <headerFooter alignWithMargins="0">
    <oddHeader>&amp;C&amp;"Arial,Bold"&amp;12ATTACHMENT F-3 PERIPHERAL MAINTENANCE
PRICE SHEET</oddHeader>
    <oddFooter>&amp;L3-PERIPHERAL MAINTENANCE&amp;CPage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80"/>
  <sheetViews>
    <sheetView workbookViewId="0" topLeftCell="A1">
      <selection activeCell="D15" sqref="D15"/>
    </sheetView>
  </sheetViews>
  <sheetFormatPr defaultColWidth="9.140625" defaultRowHeight="12.75"/>
  <cols>
    <col min="1" max="1" width="21.8515625" style="0" customWidth="1"/>
    <col min="2" max="2" width="23.8515625" style="0" customWidth="1"/>
    <col min="3" max="3" width="28.7109375" style="0" customWidth="1"/>
    <col min="4" max="4" width="18.57421875" style="0" customWidth="1"/>
  </cols>
  <sheetData>
    <row r="2" spans="1:4" ht="12.75">
      <c r="A2" s="144" t="s">
        <v>254</v>
      </c>
      <c r="B2" s="145"/>
      <c r="C2" s="145"/>
      <c r="D2" s="146"/>
    </row>
    <row r="3" spans="1:4" ht="51">
      <c r="A3" s="7" t="s">
        <v>312</v>
      </c>
      <c r="B3" s="15" t="s">
        <v>267</v>
      </c>
      <c r="C3" s="15" t="s">
        <v>315</v>
      </c>
      <c r="D3" s="15" t="s">
        <v>268</v>
      </c>
    </row>
    <row r="4" spans="1:4" ht="12.75">
      <c r="A4" s="12" t="s">
        <v>313</v>
      </c>
      <c r="B4" s="25">
        <v>3000000</v>
      </c>
      <c r="C4" s="121"/>
      <c r="D4" s="83">
        <f>B4-(B4*C4)</f>
        <v>3000000</v>
      </c>
    </row>
    <row r="5" spans="1:4" ht="12.75">
      <c r="A5" s="25" t="s">
        <v>314</v>
      </c>
      <c r="B5" s="112">
        <v>1400000</v>
      </c>
      <c r="C5" s="121"/>
      <c r="D5" s="83">
        <f>B5-(B5*C5)</f>
        <v>1400000</v>
      </c>
    </row>
    <row r="6" spans="1:4" ht="12.75">
      <c r="A6" s="149" t="s">
        <v>252</v>
      </c>
      <c r="B6" s="149"/>
      <c r="C6" s="149"/>
      <c r="D6" s="83">
        <f>SUM(D4:D5)</f>
        <v>4400000</v>
      </c>
    </row>
    <row r="7" spans="1:3" ht="12.75">
      <c r="A7" s="105"/>
      <c r="B7" s="24"/>
      <c r="C7" s="106"/>
    </row>
    <row r="8" ht="12.75">
      <c r="B8" s="24"/>
    </row>
    <row r="9" spans="1:2" ht="25.5">
      <c r="A9" s="7" t="s">
        <v>300</v>
      </c>
      <c r="B9" s="8" t="s">
        <v>301</v>
      </c>
    </row>
    <row r="10" spans="1:2" ht="12.75">
      <c r="A10" s="144" t="s">
        <v>310</v>
      </c>
      <c r="B10" s="146"/>
    </row>
    <row r="11" spans="1:2" ht="12.75">
      <c r="A11" s="12" t="s">
        <v>298</v>
      </c>
      <c r="B11" s="120"/>
    </row>
    <row r="12" spans="1:2" ht="12.75">
      <c r="A12" s="12" t="s">
        <v>326</v>
      </c>
      <c r="B12" s="120"/>
    </row>
    <row r="13" spans="1:2" ht="12.75">
      <c r="A13" s="12" t="s">
        <v>316</v>
      </c>
      <c r="B13" s="120"/>
    </row>
    <row r="14" spans="1:2" ht="12.75">
      <c r="A14" s="12" t="s">
        <v>317</v>
      </c>
      <c r="B14" s="120"/>
    </row>
    <row r="15" spans="1:2" ht="12.75">
      <c r="A15" s="12" t="s">
        <v>299</v>
      </c>
      <c r="B15" s="120"/>
    </row>
    <row r="16" spans="1:2" ht="12.75">
      <c r="A16" s="142" t="s">
        <v>345</v>
      </c>
      <c r="B16" s="141"/>
    </row>
    <row r="17" spans="1:2" ht="12.75">
      <c r="A17" s="143" t="s">
        <v>346</v>
      </c>
      <c r="B17" s="141"/>
    </row>
    <row r="18" spans="1:2" ht="12.75">
      <c r="A18" s="143" t="s">
        <v>344</v>
      </c>
      <c r="B18" s="141"/>
    </row>
    <row r="19" spans="1:2" ht="12.75">
      <c r="A19" s="144" t="s">
        <v>311</v>
      </c>
      <c r="B19" s="146"/>
    </row>
    <row r="20" spans="1:2" ht="12.75">
      <c r="A20" s="12"/>
      <c r="B20" s="120"/>
    </row>
    <row r="21" spans="1:2" ht="12.75">
      <c r="A21" s="104"/>
      <c r="B21" s="120"/>
    </row>
    <row r="22" spans="1:2" ht="12.75">
      <c r="A22" s="104"/>
      <c r="B22" s="120"/>
    </row>
    <row r="23" spans="1:2" ht="12.75">
      <c r="A23" s="104"/>
      <c r="B23" s="120"/>
    </row>
    <row r="24" spans="1:2" ht="12.75">
      <c r="A24" s="104"/>
      <c r="B24" s="120"/>
    </row>
    <row r="25" spans="1:2" ht="12.75">
      <c r="A25" s="12"/>
      <c r="B25" s="120"/>
    </row>
    <row r="26" spans="1:2" ht="12.75">
      <c r="A26" s="104"/>
      <c r="B26" s="120"/>
    </row>
    <row r="27" spans="1:2" ht="12.75">
      <c r="A27" s="104"/>
      <c r="B27" s="120"/>
    </row>
    <row r="28" spans="1:2" ht="12.75">
      <c r="A28" s="12"/>
      <c r="B28" s="120"/>
    </row>
    <row r="29" spans="1:2" ht="12.75">
      <c r="A29" s="104"/>
      <c r="B29" s="120"/>
    </row>
    <row r="30" spans="1:2" ht="12.75">
      <c r="A30" s="12"/>
      <c r="B30" s="120"/>
    </row>
    <row r="31" spans="1:2" ht="12.75">
      <c r="A31" s="12"/>
      <c r="B31" s="120"/>
    </row>
    <row r="32" spans="1:2" ht="12.75">
      <c r="A32" s="12"/>
      <c r="B32" s="120"/>
    </row>
    <row r="33" spans="1:2" ht="12.75">
      <c r="A33" s="12"/>
      <c r="B33" s="120"/>
    </row>
    <row r="34" spans="1:2" ht="12.75">
      <c r="A34" s="104"/>
      <c r="B34" s="120"/>
    </row>
    <row r="35" spans="1:2" ht="12.75">
      <c r="A35" s="12"/>
      <c r="B35" s="120"/>
    </row>
    <row r="36" spans="1:2" ht="12.75">
      <c r="A36" s="12"/>
      <c r="B36" s="120"/>
    </row>
    <row r="37" spans="1:2" ht="12.75">
      <c r="A37" s="12"/>
      <c r="B37" s="120"/>
    </row>
    <row r="38" spans="1:2" ht="12.75">
      <c r="A38" s="12"/>
      <c r="B38" s="120"/>
    </row>
    <row r="39" spans="1:2" ht="12.75">
      <c r="A39" s="104"/>
      <c r="B39" s="120"/>
    </row>
    <row r="40" spans="1:2" ht="12.75">
      <c r="A40" s="104"/>
      <c r="B40" s="120"/>
    </row>
    <row r="41" spans="1:2" ht="12.75">
      <c r="A41" s="12"/>
      <c r="B41" s="120"/>
    </row>
    <row r="42" spans="1:2" ht="12.75">
      <c r="A42" s="12"/>
      <c r="B42" s="120"/>
    </row>
    <row r="43" spans="1:2" ht="12.75">
      <c r="A43" s="12"/>
      <c r="B43" s="120"/>
    </row>
    <row r="44" spans="1:2" ht="12.75">
      <c r="A44" s="12"/>
      <c r="B44" s="120"/>
    </row>
    <row r="45" spans="1:2" ht="12.75">
      <c r="A45" s="104"/>
      <c r="B45" s="120"/>
    </row>
    <row r="46" spans="1:2" ht="12.75">
      <c r="A46" s="12"/>
      <c r="B46" s="120"/>
    </row>
    <row r="47" spans="1:2" ht="12.75">
      <c r="A47" s="12"/>
      <c r="B47" s="120"/>
    </row>
    <row r="48" spans="1:2" ht="12.75">
      <c r="A48" s="12"/>
      <c r="B48" s="120"/>
    </row>
    <row r="49" spans="1:2" ht="12.75">
      <c r="A49" s="12"/>
      <c r="B49" s="120"/>
    </row>
    <row r="50" spans="1:2" ht="12.75">
      <c r="A50" s="12"/>
      <c r="B50" s="120"/>
    </row>
    <row r="51" spans="1:2" ht="12.75">
      <c r="A51" s="104"/>
      <c r="B51" s="120"/>
    </row>
    <row r="52" spans="1:2" ht="12.75">
      <c r="A52" s="12"/>
      <c r="B52" s="120"/>
    </row>
    <row r="53" spans="1:2" ht="12.75">
      <c r="A53" s="12"/>
      <c r="B53" s="120"/>
    </row>
    <row r="54" ht="12.75">
      <c r="B54" s="24"/>
    </row>
    <row r="55" spans="1:2" ht="12.75">
      <c r="A55" s="20" t="s">
        <v>324</v>
      </c>
      <c r="B55" s="24"/>
    </row>
    <row r="56" spans="1:2" ht="12.75">
      <c r="A56" s="20" t="s">
        <v>321</v>
      </c>
      <c r="B56" s="24"/>
    </row>
    <row r="57" spans="1:2" ht="12.75">
      <c r="A57" s="19" t="s">
        <v>322</v>
      </c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</sheetData>
  <mergeCells count="4">
    <mergeCell ref="A10:B10"/>
    <mergeCell ref="A19:B19"/>
    <mergeCell ref="A2:D2"/>
    <mergeCell ref="A6:C6"/>
  </mergeCells>
  <printOptions/>
  <pageMargins left="0.43" right="0.23" top="0.95" bottom="1" header="0.5" footer="0.5"/>
  <pageSetup horizontalDpi="600" verticalDpi="600" orientation="portrait" r:id="rId1"/>
  <headerFooter alignWithMargins="0">
    <oddHeader>&amp;C&amp;"Arial,Bold"&amp;12ATTACHMENT F-4 MANUFACTURER'S DISCOUNT
PRICE SHEET</oddHeader>
    <oddFooter>&amp;L4-MANUFACTURER'S DISCOUNT&amp;CPage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2"/>
  <sheetViews>
    <sheetView workbookViewId="0" topLeftCell="A99">
      <selection activeCell="F103" sqref="F103"/>
    </sheetView>
  </sheetViews>
  <sheetFormatPr defaultColWidth="9.140625" defaultRowHeight="12.75"/>
  <cols>
    <col min="1" max="1" width="52.28125" style="35" customWidth="1"/>
    <col min="2" max="2" width="14.8515625" style="35" customWidth="1"/>
    <col min="3" max="3" width="13.140625" style="35" customWidth="1"/>
    <col min="4" max="4" width="13.7109375" style="35" customWidth="1"/>
    <col min="5" max="5" width="14.57421875" style="35" customWidth="1"/>
    <col min="6" max="6" width="17.57421875" style="35" customWidth="1"/>
    <col min="7" max="7" width="20.140625" style="35" customWidth="1"/>
    <col min="8" max="8" width="17.421875" style="35" customWidth="1"/>
    <col min="9" max="9" width="39.421875" style="35" customWidth="1"/>
    <col min="10" max="11" width="17.57421875" style="35" customWidth="1"/>
    <col min="12" max="12" width="16.7109375" style="35" customWidth="1"/>
    <col min="13" max="13" width="39.421875" style="35" customWidth="1"/>
    <col min="14" max="14" width="18.00390625" style="35" customWidth="1"/>
    <col min="15" max="16" width="17.421875" style="35" customWidth="1"/>
    <col min="17" max="16384" width="9.140625" style="35" customWidth="1"/>
  </cols>
  <sheetData>
    <row r="1" spans="1:36" ht="12.75">
      <c r="A1" s="69"/>
      <c r="B1" s="27"/>
      <c r="C1" s="27"/>
      <c r="D1" s="85"/>
      <c r="E1" s="86"/>
      <c r="F1" s="87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26.25" thickBot="1">
      <c r="A2" s="36" t="s">
        <v>270</v>
      </c>
      <c r="B2" s="51" t="s">
        <v>271</v>
      </c>
      <c r="C2" s="51" t="s">
        <v>272</v>
      </c>
      <c r="D2" s="94" t="s">
        <v>273</v>
      </c>
      <c r="E2" s="94" t="s">
        <v>274</v>
      </c>
      <c r="F2" s="100" t="s">
        <v>275</v>
      </c>
      <c r="G2" s="37"/>
      <c r="H2" s="37"/>
      <c r="I2" s="33"/>
      <c r="J2" s="33"/>
      <c r="K2" s="33"/>
      <c r="L2" s="33"/>
      <c r="M2" s="33"/>
      <c r="N2" s="33"/>
      <c r="O2" s="33"/>
      <c r="P2" s="33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9.5" customHeight="1">
      <c r="A3" s="38" t="s">
        <v>43</v>
      </c>
      <c r="B3" s="39"/>
      <c r="C3" s="89"/>
      <c r="D3" s="89"/>
      <c r="E3" s="90"/>
      <c r="F3" s="91"/>
      <c r="G3" s="34"/>
      <c r="H3" s="34"/>
      <c r="I3" s="34"/>
      <c r="J3" s="34"/>
      <c r="K3" s="34"/>
      <c r="L3" s="34"/>
      <c r="M3" s="4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9.5" customHeight="1">
      <c r="A4" s="110" t="s">
        <v>304</v>
      </c>
      <c r="B4" s="122"/>
      <c r="C4" s="122"/>
      <c r="D4" s="122"/>
      <c r="E4" s="88">
        <v>0.33</v>
      </c>
      <c r="F4" s="93">
        <f aca="true" t="shared" si="0" ref="F4:F9">SUM(B4:D4)*E4</f>
        <v>0</v>
      </c>
      <c r="G4" s="34"/>
      <c r="H4" s="34"/>
      <c r="I4" s="34"/>
      <c r="J4" s="34"/>
      <c r="K4" s="34"/>
      <c r="L4" s="34"/>
      <c r="M4" s="42"/>
      <c r="N4" s="4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9.5" customHeight="1">
      <c r="A5" s="41" t="s">
        <v>45</v>
      </c>
      <c r="B5" s="122"/>
      <c r="C5" s="122"/>
      <c r="D5" s="122"/>
      <c r="E5" s="88">
        <v>0.33</v>
      </c>
      <c r="F5" s="93">
        <f t="shared" si="0"/>
        <v>0</v>
      </c>
      <c r="G5" s="34"/>
      <c r="H5" s="34"/>
      <c r="I5" s="42"/>
      <c r="J5" s="34"/>
      <c r="K5" s="34"/>
      <c r="L5" s="34"/>
      <c r="M5" s="42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9.5" customHeight="1">
      <c r="A6" s="41" t="s">
        <v>46</v>
      </c>
      <c r="B6" s="122"/>
      <c r="C6" s="122"/>
      <c r="D6" s="122"/>
      <c r="E6" s="88">
        <v>0.33</v>
      </c>
      <c r="F6" s="93">
        <f t="shared" si="0"/>
        <v>0</v>
      </c>
      <c r="G6" s="34"/>
      <c r="H6" s="34"/>
      <c r="I6" s="42"/>
      <c r="J6" s="34"/>
      <c r="K6" s="34"/>
      <c r="L6" s="34"/>
      <c r="M6" s="42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9.5" customHeight="1">
      <c r="A7" s="111" t="s">
        <v>305</v>
      </c>
      <c r="B7" s="122"/>
      <c r="C7" s="122"/>
      <c r="D7" s="122"/>
      <c r="E7" s="88">
        <v>0.33</v>
      </c>
      <c r="F7" s="93">
        <f t="shared" si="0"/>
        <v>0</v>
      </c>
      <c r="G7" s="34"/>
      <c r="H7" s="34"/>
      <c r="I7" s="42"/>
      <c r="J7" s="34"/>
      <c r="K7" s="34"/>
      <c r="L7" s="34"/>
      <c r="M7" s="42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9.5" customHeight="1">
      <c r="A8" s="41" t="s">
        <v>48</v>
      </c>
      <c r="B8" s="122"/>
      <c r="C8" s="122"/>
      <c r="D8" s="122"/>
      <c r="E8" s="88">
        <v>0.33</v>
      </c>
      <c r="F8" s="93">
        <f t="shared" si="0"/>
        <v>0</v>
      </c>
      <c r="G8" s="34"/>
      <c r="H8" s="34"/>
      <c r="I8" s="42"/>
      <c r="J8" s="34"/>
      <c r="K8" s="34"/>
      <c r="L8" s="34"/>
      <c r="M8" s="42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19.5" customHeight="1">
      <c r="A9" s="41" t="s">
        <v>49</v>
      </c>
      <c r="B9" s="122"/>
      <c r="C9" s="123"/>
      <c r="D9" s="123"/>
      <c r="E9" s="88">
        <v>0.33</v>
      </c>
      <c r="F9" s="93">
        <f t="shared" si="0"/>
        <v>0</v>
      </c>
      <c r="G9" s="34"/>
      <c r="H9" s="34"/>
      <c r="I9" s="4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19.5" customHeight="1">
      <c r="A10" s="38" t="s">
        <v>269</v>
      </c>
      <c r="B10" s="45"/>
      <c r="C10" s="46"/>
      <c r="D10" s="47"/>
      <c r="E10" s="90"/>
      <c r="F10" s="92"/>
      <c r="G10" s="34"/>
      <c r="H10" s="34"/>
      <c r="I10" s="42"/>
      <c r="J10" s="34"/>
      <c r="K10" s="34"/>
      <c r="L10" s="34"/>
      <c r="M10" s="42"/>
      <c r="N10" s="4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ht="19.5" customHeight="1">
      <c r="A11" s="41" t="s">
        <v>44</v>
      </c>
      <c r="B11" s="122"/>
      <c r="C11" s="124"/>
      <c r="D11" s="124"/>
      <c r="E11" s="88">
        <v>0.33</v>
      </c>
      <c r="F11" s="93">
        <f aca="true" t="shared" si="1" ref="F11:F16">SUM(B11:D11)*E11</f>
        <v>0</v>
      </c>
      <c r="G11" s="34"/>
      <c r="H11" s="34"/>
      <c r="I11" s="42"/>
      <c r="J11" s="34"/>
      <c r="K11" s="34"/>
      <c r="L11" s="34"/>
      <c r="M11" s="42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19.5" customHeight="1">
      <c r="A12" s="41" t="s">
        <v>45</v>
      </c>
      <c r="B12" s="122"/>
      <c r="C12" s="122"/>
      <c r="D12" s="122"/>
      <c r="E12" s="88">
        <v>0.33</v>
      </c>
      <c r="F12" s="93">
        <f t="shared" si="1"/>
        <v>0</v>
      </c>
      <c r="G12" s="34"/>
      <c r="H12" s="34"/>
      <c r="I12" s="42"/>
      <c r="J12" s="34"/>
      <c r="K12" s="34"/>
      <c r="L12" s="34"/>
      <c r="M12" s="42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ht="19.5" customHeight="1">
      <c r="A13" s="41" t="s">
        <v>46</v>
      </c>
      <c r="B13" s="122"/>
      <c r="C13" s="122"/>
      <c r="D13" s="122"/>
      <c r="E13" s="88">
        <v>0.33</v>
      </c>
      <c r="F13" s="93">
        <f t="shared" si="1"/>
        <v>0</v>
      </c>
      <c r="G13" s="34"/>
      <c r="H13" s="34"/>
      <c r="I13" s="42"/>
      <c r="J13" s="34"/>
      <c r="K13" s="34"/>
      <c r="L13" s="34"/>
      <c r="M13" s="42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19.5" customHeight="1">
      <c r="A14" s="41" t="s">
        <v>50</v>
      </c>
      <c r="B14" s="122"/>
      <c r="C14" s="122"/>
      <c r="D14" s="122"/>
      <c r="E14" s="88">
        <v>0.33</v>
      </c>
      <c r="F14" s="93">
        <f t="shared" si="1"/>
        <v>0</v>
      </c>
      <c r="G14" s="34"/>
      <c r="H14" s="34"/>
      <c r="I14" s="42"/>
      <c r="J14" s="34"/>
      <c r="K14" s="34"/>
      <c r="L14" s="34"/>
      <c r="M14" s="42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ht="19.5" customHeight="1">
      <c r="A15" s="41" t="s">
        <v>48</v>
      </c>
      <c r="B15" s="122"/>
      <c r="C15" s="122"/>
      <c r="D15" s="122"/>
      <c r="E15" s="88">
        <v>0.33</v>
      </c>
      <c r="F15" s="93">
        <f t="shared" si="1"/>
        <v>0</v>
      </c>
      <c r="G15" s="34"/>
      <c r="H15" s="34"/>
      <c r="I15" s="42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ht="19.5" customHeight="1">
      <c r="A16" s="41" t="s">
        <v>49</v>
      </c>
      <c r="B16" s="122"/>
      <c r="C16" s="122"/>
      <c r="D16" s="122"/>
      <c r="E16" s="88">
        <v>0.33</v>
      </c>
      <c r="F16" s="93">
        <f t="shared" si="1"/>
        <v>0</v>
      </c>
      <c r="G16" s="34"/>
      <c r="H16" s="34"/>
      <c r="I16" s="42"/>
      <c r="J16" s="34"/>
      <c r="K16" s="34"/>
      <c r="L16" s="34"/>
      <c r="M16" s="42"/>
      <c r="N16" s="4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ht="19.5" customHeight="1">
      <c r="A17" s="28" t="s">
        <v>51</v>
      </c>
      <c r="B17" s="29"/>
      <c r="C17" s="48"/>
      <c r="D17" s="47"/>
      <c r="E17" s="90"/>
      <c r="F17" s="92"/>
      <c r="G17" s="34"/>
      <c r="H17" s="34"/>
      <c r="I17" s="42"/>
      <c r="J17" s="34"/>
      <c r="K17" s="34"/>
      <c r="L17" s="34"/>
      <c r="M17" s="42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19.5" customHeight="1">
      <c r="A18" s="41" t="s">
        <v>44</v>
      </c>
      <c r="B18" s="122"/>
      <c r="C18" s="122"/>
      <c r="D18" s="122"/>
      <c r="E18" s="88">
        <v>0.33</v>
      </c>
      <c r="F18" s="93">
        <f aca="true" t="shared" si="2" ref="F18:F23">SUM(B18:D18)*E18</f>
        <v>0</v>
      </c>
      <c r="G18" s="34"/>
      <c r="H18" s="34"/>
      <c r="I18" s="42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19.5" customHeight="1">
      <c r="A19" s="41" t="s">
        <v>45</v>
      </c>
      <c r="B19" s="122"/>
      <c r="C19" s="122"/>
      <c r="D19" s="122"/>
      <c r="E19" s="88">
        <v>0.33</v>
      </c>
      <c r="F19" s="93">
        <f t="shared" si="2"/>
        <v>0</v>
      </c>
      <c r="G19" s="34"/>
      <c r="H19" s="34"/>
      <c r="I19" s="42"/>
      <c r="J19" s="34"/>
      <c r="K19" s="34"/>
      <c r="L19" s="34"/>
      <c r="M19" s="42"/>
      <c r="N19" s="4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ht="19.5" customHeight="1">
      <c r="A20" s="41" t="s">
        <v>46</v>
      </c>
      <c r="B20" s="122"/>
      <c r="C20" s="122"/>
      <c r="D20" s="122"/>
      <c r="E20" s="88">
        <v>0.33</v>
      </c>
      <c r="F20" s="93">
        <f t="shared" si="2"/>
        <v>0</v>
      </c>
      <c r="G20" s="34"/>
      <c r="H20" s="34"/>
      <c r="I20" s="42"/>
      <c r="J20" s="34"/>
      <c r="K20" s="34"/>
      <c r="L20" s="34"/>
      <c r="M20" s="4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19.5" customHeight="1">
      <c r="A21" s="41" t="s">
        <v>47</v>
      </c>
      <c r="B21" s="122"/>
      <c r="C21" s="122"/>
      <c r="D21" s="122"/>
      <c r="E21" s="88">
        <v>0.33</v>
      </c>
      <c r="F21" s="93">
        <f t="shared" si="2"/>
        <v>0</v>
      </c>
      <c r="G21" s="34"/>
      <c r="H21" s="34"/>
      <c r="I21" s="42"/>
      <c r="J21" s="34"/>
      <c r="K21" s="34"/>
      <c r="L21" s="34"/>
      <c r="M21" s="42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19.5" customHeight="1">
      <c r="A22" s="41" t="s">
        <v>48</v>
      </c>
      <c r="B22" s="122"/>
      <c r="C22" s="122"/>
      <c r="D22" s="122"/>
      <c r="E22" s="88">
        <v>0.33</v>
      </c>
      <c r="F22" s="93">
        <f t="shared" si="2"/>
        <v>0</v>
      </c>
      <c r="G22" s="34"/>
      <c r="H22" s="34"/>
      <c r="I22" s="42"/>
      <c r="J22" s="34"/>
      <c r="K22" s="34"/>
      <c r="L22" s="34"/>
      <c r="M22" s="4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19.5" customHeight="1">
      <c r="A23" s="41" t="s">
        <v>49</v>
      </c>
      <c r="B23" s="122"/>
      <c r="C23" s="122"/>
      <c r="D23" s="122"/>
      <c r="E23" s="88">
        <v>0.33</v>
      </c>
      <c r="F23" s="93">
        <f t="shared" si="2"/>
        <v>0</v>
      </c>
      <c r="G23" s="34"/>
      <c r="H23" s="34"/>
      <c r="I23" s="42"/>
      <c r="J23" s="34"/>
      <c r="K23" s="34"/>
      <c r="L23" s="34"/>
      <c r="M23" s="42"/>
      <c r="N23" s="4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9.5" customHeight="1">
      <c r="A24" s="28" t="s">
        <v>52</v>
      </c>
      <c r="B24" s="29"/>
      <c r="C24" s="47"/>
      <c r="D24" s="47"/>
      <c r="E24" s="90"/>
      <c r="F24" s="92"/>
      <c r="G24" s="34"/>
      <c r="H24" s="34"/>
      <c r="I24" s="42"/>
      <c r="J24" s="34"/>
      <c r="K24" s="34"/>
      <c r="L24" s="34"/>
      <c r="M24" s="42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19.5" customHeight="1">
      <c r="A25" s="41" t="s">
        <v>44</v>
      </c>
      <c r="B25" s="122"/>
      <c r="C25" s="122"/>
      <c r="D25" s="122"/>
      <c r="E25" s="88">
        <v>0.33</v>
      </c>
      <c r="F25" s="93">
        <f aca="true" t="shared" si="3" ref="F25:F30">SUM(B25:D25)*E25</f>
        <v>0</v>
      </c>
      <c r="G25" s="34"/>
      <c r="H25" s="34"/>
      <c r="I25" s="42"/>
      <c r="J25" s="34"/>
      <c r="K25" s="34"/>
      <c r="L25" s="34"/>
      <c r="M25" s="4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19.5" customHeight="1">
      <c r="A26" s="41" t="s">
        <v>45</v>
      </c>
      <c r="B26" s="122"/>
      <c r="C26" s="122"/>
      <c r="D26" s="122"/>
      <c r="E26" s="88">
        <v>0.33</v>
      </c>
      <c r="F26" s="93">
        <f t="shared" si="3"/>
        <v>0</v>
      </c>
      <c r="G26" s="34"/>
      <c r="H26" s="34"/>
      <c r="I26" s="42"/>
      <c r="J26" s="34"/>
      <c r="K26" s="34"/>
      <c r="L26" s="34"/>
      <c r="M26" s="42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ht="19.5" customHeight="1">
      <c r="A27" s="41" t="s">
        <v>46</v>
      </c>
      <c r="B27" s="122"/>
      <c r="C27" s="122"/>
      <c r="D27" s="122"/>
      <c r="E27" s="88">
        <v>0.33</v>
      </c>
      <c r="F27" s="93">
        <f t="shared" si="3"/>
        <v>0</v>
      </c>
      <c r="G27" s="34"/>
      <c r="H27" s="34"/>
      <c r="I27" s="42"/>
      <c r="J27" s="34"/>
      <c r="K27" s="34"/>
      <c r="L27" s="34"/>
      <c r="M27" s="42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19.5" customHeight="1">
      <c r="A28" s="41" t="s">
        <v>47</v>
      </c>
      <c r="B28" s="122"/>
      <c r="C28" s="122"/>
      <c r="D28" s="122"/>
      <c r="E28" s="88">
        <v>0.33</v>
      </c>
      <c r="F28" s="93">
        <f t="shared" si="3"/>
        <v>0</v>
      </c>
      <c r="G28" s="34"/>
      <c r="H28" s="34"/>
      <c r="I28" s="4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19.5" customHeight="1">
      <c r="A29" s="41" t="s">
        <v>48</v>
      </c>
      <c r="B29" s="122"/>
      <c r="C29" s="122"/>
      <c r="D29" s="122"/>
      <c r="E29" s="88">
        <v>0.33</v>
      </c>
      <c r="F29" s="93">
        <f t="shared" si="3"/>
        <v>0</v>
      </c>
      <c r="G29" s="34"/>
      <c r="H29" s="34"/>
      <c r="I29" s="34"/>
      <c r="J29" s="34"/>
      <c r="K29" s="34"/>
      <c r="L29" s="34"/>
      <c r="M29" s="42"/>
      <c r="N29" s="43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ht="19.5" customHeight="1">
      <c r="A30" s="41" t="s">
        <v>49</v>
      </c>
      <c r="B30" s="122"/>
      <c r="C30" s="122"/>
      <c r="D30" s="122"/>
      <c r="E30" s="88">
        <v>0.33</v>
      </c>
      <c r="F30" s="93">
        <f t="shared" si="3"/>
        <v>0</v>
      </c>
      <c r="G30" s="34"/>
      <c r="H30" s="34"/>
      <c r="I30" s="42"/>
      <c r="J30" s="34"/>
      <c r="K30" s="34"/>
      <c r="L30" s="34"/>
      <c r="M30" s="42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ht="19.5" customHeight="1">
      <c r="A31" s="28" t="s">
        <v>53</v>
      </c>
      <c r="B31" s="29"/>
      <c r="C31" s="47"/>
      <c r="D31" s="47"/>
      <c r="E31" s="90"/>
      <c r="F31" s="92"/>
      <c r="G31" s="34"/>
      <c r="H31" s="34"/>
      <c r="I31" s="42"/>
      <c r="J31" s="34"/>
      <c r="K31" s="34"/>
      <c r="L31" s="34"/>
      <c r="M31" s="42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ht="19.5" customHeight="1">
      <c r="A32" s="41" t="s">
        <v>44</v>
      </c>
      <c r="B32" s="122"/>
      <c r="C32" s="122"/>
      <c r="D32" s="122"/>
      <c r="E32" s="88">
        <v>0.33</v>
      </c>
      <c r="F32" s="93">
        <f aca="true" t="shared" si="4" ref="F32:F37">SUM(B32:D32)*E32</f>
        <v>0</v>
      </c>
      <c r="G32" s="34"/>
      <c r="H32" s="34"/>
      <c r="I32" s="4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9.5" customHeight="1">
      <c r="A33" s="41" t="s">
        <v>45</v>
      </c>
      <c r="B33" s="122"/>
      <c r="C33" s="122"/>
      <c r="D33" s="122"/>
      <c r="E33" s="88">
        <v>0.33</v>
      </c>
      <c r="F33" s="93">
        <f t="shared" si="4"/>
        <v>0</v>
      </c>
      <c r="G33" s="34"/>
      <c r="H33" s="34"/>
      <c r="I33" s="42"/>
      <c r="J33" s="34"/>
      <c r="K33" s="34"/>
      <c r="L33" s="34"/>
      <c r="M33" s="42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9.5" customHeight="1">
      <c r="A34" s="41" t="s">
        <v>46</v>
      </c>
      <c r="B34" s="122"/>
      <c r="C34" s="122"/>
      <c r="D34" s="122"/>
      <c r="E34" s="88">
        <v>0.33</v>
      </c>
      <c r="F34" s="93">
        <f t="shared" si="4"/>
        <v>0</v>
      </c>
      <c r="G34" s="34"/>
      <c r="H34" s="34"/>
      <c r="I34" s="42"/>
      <c r="J34" s="34"/>
      <c r="K34" s="34"/>
      <c r="L34" s="34"/>
      <c r="M34" s="42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9.5" customHeight="1">
      <c r="A35" s="41" t="s">
        <v>47</v>
      </c>
      <c r="B35" s="122"/>
      <c r="C35" s="122"/>
      <c r="D35" s="122"/>
      <c r="E35" s="88">
        <v>0.33</v>
      </c>
      <c r="F35" s="93">
        <f t="shared" si="4"/>
        <v>0</v>
      </c>
      <c r="G35" s="34"/>
      <c r="H35" s="34"/>
      <c r="I35" s="42"/>
      <c r="J35" s="34"/>
      <c r="K35" s="34"/>
      <c r="L35" s="34"/>
      <c r="M35" s="42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9.5" customHeight="1">
      <c r="A36" s="41" t="s">
        <v>48</v>
      </c>
      <c r="B36" s="122"/>
      <c r="C36" s="122"/>
      <c r="D36" s="122"/>
      <c r="E36" s="88">
        <v>0.33</v>
      </c>
      <c r="F36" s="93">
        <f t="shared" si="4"/>
        <v>0</v>
      </c>
      <c r="G36" s="34"/>
      <c r="H36" s="34"/>
      <c r="I36" s="42"/>
      <c r="J36" s="34"/>
      <c r="K36" s="34"/>
      <c r="L36" s="34"/>
      <c r="M36" s="42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9.5" customHeight="1">
      <c r="A37" s="41" t="s">
        <v>49</v>
      </c>
      <c r="B37" s="122"/>
      <c r="C37" s="122"/>
      <c r="D37" s="122"/>
      <c r="E37" s="88">
        <v>0.33</v>
      </c>
      <c r="F37" s="93">
        <f t="shared" si="4"/>
        <v>0</v>
      </c>
      <c r="G37" s="34"/>
      <c r="H37" s="34"/>
      <c r="I37" s="42"/>
      <c r="J37" s="34"/>
      <c r="K37" s="34"/>
      <c r="L37" s="34"/>
      <c r="M37" s="42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9.5" customHeight="1">
      <c r="A38" s="28" t="s">
        <v>54</v>
      </c>
      <c r="B38" s="47"/>
      <c r="C38" s="47"/>
      <c r="D38" s="47"/>
      <c r="E38" s="90"/>
      <c r="F38" s="92"/>
      <c r="G38" s="34"/>
      <c r="H38" s="34"/>
      <c r="I38" s="34"/>
      <c r="J38" s="34"/>
      <c r="K38" s="34"/>
      <c r="L38" s="34"/>
      <c r="M38" s="42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19.5" customHeight="1">
      <c r="A39" s="41" t="s">
        <v>55</v>
      </c>
      <c r="B39" s="122"/>
      <c r="C39" s="122"/>
      <c r="D39" s="122"/>
      <c r="E39" s="88">
        <v>0.33</v>
      </c>
      <c r="F39" s="93">
        <f aca="true" t="shared" si="5" ref="F39:F56">SUM(B39:D39)*E39</f>
        <v>0</v>
      </c>
      <c r="G39" s="34"/>
      <c r="H39" s="34"/>
      <c r="I39" s="42"/>
      <c r="J39" s="34"/>
      <c r="K39" s="34"/>
      <c r="L39" s="34"/>
      <c r="M39" s="42"/>
      <c r="N39" s="4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9.5" customHeight="1">
      <c r="A40" s="41" t="s">
        <v>56</v>
      </c>
      <c r="B40" s="122"/>
      <c r="C40" s="122"/>
      <c r="D40" s="122"/>
      <c r="E40" s="88">
        <v>0.33</v>
      </c>
      <c r="F40" s="93">
        <f t="shared" si="5"/>
        <v>0</v>
      </c>
      <c r="G40" s="34"/>
      <c r="H40" s="34"/>
      <c r="I40" s="42"/>
      <c r="J40" s="34"/>
      <c r="K40" s="34"/>
      <c r="L40" s="34"/>
      <c r="M40" s="42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9.5" customHeight="1">
      <c r="A41" s="41" t="s">
        <v>57</v>
      </c>
      <c r="B41" s="122"/>
      <c r="C41" s="122"/>
      <c r="D41" s="122"/>
      <c r="E41" s="88">
        <v>0.33</v>
      </c>
      <c r="F41" s="93">
        <f t="shared" si="5"/>
        <v>0</v>
      </c>
      <c r="G41" s="34"/>
      <c r="H41" s="34"/>
      <c r="I41" s="42"/>
      <c r="J41" s="34"/>
      <c r="K41" s="34"/>
      <c r="L41" s="34"/>
      <c r="M41" s="42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9.5" customHeight="1">
      <c r="A42" s="41" t="s">
        <v>58</v>
      </c>
      <c r="B42" s="122"/>
      <c r="C42" s="122"/>
      <c r="D42" s="122"/>
      <c r="E42" s="88">
        <v>0.33</v>
      </c>
      <c r="F42" s="93">
        <f t="shared" si="5"/>
        <v>0</v>
      </c>
      <c r="G42" s="34"/>
      <c r="H42" s="34"/>
      <c r="I42" s="42"/>
      <c r="J42" s="34"/>
      <c r="K42" s="34"/>
      <c r="L42" s="34"/>
      <c r="M42" s="42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19.5" customHeight="1">
      <c r="A43" s="41" t="s">
        <v>59</v>
      </c>
      <c r="B43" s="122"/>
      <c r="C43" s="122"/>
      <c r="D43" s="122"/>
      <c r="E43" s="88">
        <v>0.33</v>
      </c>
      <c r="F43" s="93">
        <f t="shared" si="5"/>
        <v>0</v>
      </c>
      <c r="G43" s="34"/>
      <c r="H43" s="34"/>
      <c r="I43" s="42"/>
      <c r="J43" s="34"/>
      <c r="K43" s="34"/>
      <c r="L43" s="34"/>
      <c r="M43" s="42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ht="19.5" customHeight="1">
      <c r="A44" s="41" t="s">
        <v>60</v>
      </c>
      <c r="B44" s="122"/>
      <c r="C44" s="122"/>
      <c r="D44" s="122"/>
      <c r="E44" s="88">
        <v>0.33</v>
      </c>
      <c r="F44" s="93">
        <f t="shared" si="5"/>
        <v>0</v>
      </c>
      <c r="G44" s="34"/>
      <c r="H44" s="34"/>
      <c r="I44" s="42"/>
      <c r="J44" s="34"/>
      <c r="K44" s="34"/>
      <c r="L44" s="34"/>
      <c r="M44" s="42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19.5" customHeight="1">
      <c r="A45" s="41" t="s">
        <v>61</v>
      </c>
      <c r="B45" s="122"/>
      <c r="C45" s="122"/>
      <c r="D45" s="122"/>
      <c r="E45" s="88">
        <v>0.33</v>
      </c>
      <c r="F45" s="93">
        <f t="shared" si="5"/>
        <v>0</v>
      </c>
      <c r="G45" s="34"/>
      <c r="H45" s="34"/>
      <c r="I45" s="42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19.5" customHeight="1">
      <c r="A46" s="41" t="s">
        <v>62</v>
      </c>
      <c r="B46" s="122"/>
      <c r="C46" s="122"/>
      <c r="D46" s="122"/>
      <c r="E46" s="88">
        <v>0.33</v>
      </c>
      <c r="F46" s="93">
        <f t="shared" si="5"/>
        <v>0</v>
      </c>
      <c r="G46" s="34"/>
      <c r="H46" s="34"/>
      <c r="I46" s="42"/>
      <c r="J46" s="34"/>
      <c r="K46" s="34"/>
      <c r="L46" s="34"/>
      <c r="M46" s="42"/>
      <c r="N46" s="4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ht="19.5" customHeight="1">
      <c r="A47" s="41" t="s">
        <v>63</v>
      </c>
      <c r="B47" s="122"/>
      <c r="C47" s="122"/>
      <c r="D47" s="122"/>
      <c r="E47" s="88">
        <v>0.33</v>
      </c>
      <c r="F47" s="93">
        <f t="shared" si="5"/>
        <v>0</v>
      </c>
      <c r="G47" s="34"/>
      <c r="H47" s="34"/>
      <c r="I47" s="42"/>
      <c r="J47" s="34"/>
      <c r="K47" s="34"/>
      <c r="L47" s="34"/>
      <c r="M47" s="42"/>
      <c r="N47" s="4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ht="19.5" customHeight="1">
      <c r="A48" s="41" t="s">
        <v>64</v>
      </c>
      <c r="B48" s="122"/>
      <c r="C48" s="122"/>
      <c r="D48" s="122"/>
      <c r="E48" s="88">
        <v>0.33</v>
      </c>
      <c r="F48" s="93">
        <f t="shared" si="5"/>
        <v>0</v>
      </c>
      <c r="G48" s="34"/>
      <c r="H48" s="34"/>
      <c r="I48" s="42"/>
      <c r="J48" s="34"/>
      <c r="K48" s="34"/>
      <c r="L48" s="34"/>
      <c r="M48" s="42"/>
      <c r="N48" s="4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ht="19.5" customHeight="1">
      <c r="A49" s="41" t="s">
        <v>65</v>
      </c>
      <c r="B49" s="122"/>
      <c r="C49" s="122"/>
      <c r="D49" s="122"/>
      <c r="E49" s="88">
        <v>0.33</v>
      </c>
      <c r="F49" s="93">
        <f t="shared" si="5"/>
        <v>0</v>
      </c>
      <c r="G49" s="34"/>
      <c r="H49" s="34"/>
      <c r="I49" s="34"/>
      <c r="J49" s="34"/>
      <c r="K49" s="34"/>
      <c r="L49" s="34"/>
      <c r="M49" s="42"/>
      <c r="N49" s="4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9.5" customHeight="1">
      <c r="A50" s="41" t="s">
        <v>66</v>
      </c>
      <c r="B50" s="122"/>
      <c r="C50" s="122"/>
      <c r="D50" s="122"/>
      <c r="E50" s="88">
        <v>0.33</v>
      </c>
      <c r="F50" s="93">
        <f t="shared" si="5"/>
        <v>0</v>
      </c>
      <c r="G50" s="34"/>
      <c r="H50" s="34"/>
      <c r="I50" s="42"/>
      <c r="J50" s="34"/>
      <c r="K50" s="34"/>
      <c r="L50" s="34"/>
      <c r="M50" s="42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9.5" customHeight="1">
      <c r="A51" s="41" t="s">
        <v>67</v>
      </c>
      <c r="B51" s="122"/>
      <c r="C51" s="122"/>
      <c r="D51" s="122"/>
      <c r="E51" s="88">
        <v>0.33</v>
      </c>
      <c r="F51" s="93">
        <f t="shared" si="5"/>
        <v>0</v>
      </c>
      <c r="G51" s="34"/>
      <c r="H51" s="34"/>
      <c r="I51" s="42"/>
      <c r="J51" s="34"/>
      <c r="K51" s="34"/>
      <c r="L51" s="34"/>
      <c r="M51" s="42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19.5" customHeight="1">
      <c r="A52" s="41" t="s">
        <v>68</v>
      </c>
      <c r="B52" s="122"/>
      <c r="C52" s="122"/>
      <c r="D52" s="122"/>
      <c r="E52" s="88">
        <v>0.33</v>
      </c>
      <c r="F52" s="93">
        <f t="shared" si="5"/>
        <v>0</v>
      </c>
      <c r="G52" s="34"/>
      <c r="H52" s="34"/>
      <c r="I52" s="42"/>
      <c r="J52" s="34"/>
      <c r="K52" s="34"/>
      <c r="L52" s="34"/>
      <c r="M52" s="42"/>
      <c r="N52" s="43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9.5" customHeight="1">
      <c r="A53" s="41" t="s">
        <v>69</v>
      </c>
      <c r="B53" s="122"/>
      <c r="C53" s="122"/>
      <c r="D53" s="122"/>
      <c r="E53" s="88">
        <v>0.33</v>
      </c>
      <c r="F53" s="93">
        <f t="shared" si="5"/>
        <v>0</v>
      </c>
      <c r="G53" s="34"/>
      <c r="H53" s="34"/>
      <c r="I53" s="42"/>
      <c r="J53" s="34"/>
      <c r="K53" s="34"/>
      <c r="L53" s="34"/>
      <c r="M53" s="42"/>
      <c r="N53" s="43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ht="19.5" customHeight="1">
      <c r="A54" s="41" t="s">
        <v>70</v>
      </c>
      <c r="B54" s="122"/>
      <c r="C54" s="122"/>
      <c r="D54" s="122"/>
      <c r="E54" s="88">
        <v>0.33</v>
      </c>
      <c r="F54" s="93">
        <f t="shared" si="5"/>
        <v>0</v>
      </c>
      <c r="G54" s="34"/>
      <c r="H54" s="34"/>
      <c r="I54" s="42"/>
      <c r="J54" s="34"/>
      <c r="K54" s="34"/>
      <c r="L54" s="34"/>
      <c r="M54" s="42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ht="19.5" customHeight="1">
      <c r="A55" s="41" t="s">
        <v>71</v>
      </c>
      <c r="B55" s="122"/>
      <c r="C55" s="122"/>
      <c r="D55" s="122"/>
      <c r="E55" s="88">
        <v>0.33</v>
      </c>
      <c r="F55" s="93">
        <f t="shared" si="5"/>
        <v>0</v>
      </c>
      <c r="G55" s="34"/>
      <c r="H55" s="34"/>
      <c r="I55" s="34"/>
      <c r="J55" s="34"/>
      <c r="K55" s="34"/>
      <c r="L55" s="34"/>
      <c r="M55" s="42"/>
      <c r="N55" s="43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ht="19.5" customHeight="1">
      <c r="A56" s="41" t="s">
        <v>72</v>
      </c>
      <c r="B56" s="122"/>
      <c r="C56" s="122"/>
      <c r="D56" s="122"/>
      <c r="E56" s="88">
        <v>0.33</v>
      </c>
      <c r="F56" s="93">
        <f t="shared" si="5"/>
        <v>0</v>
      </c>
      <c r="G56" s="34"/>
      <c r="H56" s="34"/>
      <c r="I56" s="42"/>
      <c r="J56" s="34"/>
      <c r="K56" s="34"/>
      <c r="L56" s="34"/>
      <c r="M56" s="42"/>
      <c r="N56" s="43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36" ht="19.5" customHeight="1">
      <c r="A57" s="28" t="s">
        <v>73</v>
      </c>
      <c r="B57" s="48"/>
      <c r="C57" s="47"/>
      <c r="D57" s="47"/>
      <c r="E57" s="90"/>
      <c r="F57" s="92"/>
      <c r="G57" s="34"/>
      <c r="H57" s="34"/>
      <c r="I57" s="42"/>
      <c r="J57" s="34"/>
      <c r="K57" s="34"/>
      <c r="L57" s="34"/>
      <c r="M57" s="42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36" ht="19.5" customHeight="1">
      <c r="A58" s="41" t="s">
        <v>74</v>
      </c>
      <c r="B58" s="29"/>
      <c r="C58" s="29"/>
      <c r="D58" s="29"/>
      <c r="E58" s="88">
        <v>0.33</v>
      </c>
      <c r="F58" s="93">
        <f aca="true" t="shared" si="6" ref="F58:F66">SUM(B58:D58)*E58</f>
        <v>0</v>
      </c>
      <c r="G58" s="34"/>
      <c r="H58" s="34"/>
      <c r="I58" s="42"/>
      <c r="J58" s="34"/>
      <c r="K58" s="34"/>
      <c r="L58" s="34"/>
      <c r="M58" s="42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6" ht="19.5" customHeight="1">
      <c r="A59" s="41" t="s">
        <v>75</v>
      </c>
      <c r="B59" s="29"/>
      <c r="C59" s="29"/>
      <c r="D59" s="29"/>
      <c r="E59" s="88">
        <v>0.33</v>
      </c>
      <c r="F59" s="93">
        <f t="shared" si="6"/>
        <v>0</v>
      </c>
      <c r="G59" s="34"/>
      <c r="H59" s="34"/>
      <c r="I59" s="34"/>
      <c r="J59" s="34"/>
      <c r="K59" s="34"/>
      <c r="L59" s="34"/>
      <c r="M59" s="42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ht="19.5" customHeight="1">
      <c r="A60" s="41" t="s">
        <v>76</v>
      </c>
      <c r="B60" s="29"/>
      <c r="C60" s="29"/>
      <c r="D60" s="29"/>
      <c r="E60" s="88">
        <v>0.33</v>
      </c>
      <c r="F60" s="93">
        <f t="shared" si="6"/>
        <v>0</v>
      </c>
      <c r="G60" s="34"/>
      <c r="H60" s="34"/>
      <c r="I60" s="42"/>
      <c r="J60" s="34"/>
      <c r="K60" s="34"/>
      <c r="L60" s="34"/>
      <c r="M60" s="42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ht="19.5" customHeight="1">
      <c r="A61" s="41" t="s">
        <v>77</v>
      </c>
      <c r="B61" s="29"/>
      <c r="C61" s="29"/>
      <c r="D61" s="29"/>
      <c r="E61" s="88">
        <v>0.33</v>
      </c>
      <c r="F61" s="93">
        <f t="shared" si="6"/>
        <v>0</v>
      </c>
      <c r="G61" s="34"/>
      <c r="H61" s="34"/>
      <c r="I61" s="42"/>
      <c r="J61" s="34"/>
      <c r="K61" s="34"/>
      <c r="L61" s="34"/>
      <c r="M61" s="42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ht="19.5" customHeight="1">
      <c r="A62" s="41" t="s">
        <v>78</v>
      </c>
      <c r="B62" s="29"/>
      <c r="C62" s="29"/>
      <c r="D62" s="29"/>
      <c r="E62" s="88">
        <v>0.33</v>
      </c>
      <c r="F62" s="93">
        <f t="shared" si="6"/>
        <v>0</v>
      </c>
      <c r="G62" s="34"/>
      <c r="H62" s="34"/>
      <c r="I62" s="42"/>
      <c r="J62" s="34"/>
      <c r="K62" s="34"/>
      <c r="L62" s="34"/>
      <c r="M62" s="42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ht="19.5" customHeight="1">
      <c r="A63" s="41" t="s">
        <v>79</v>
      </c>
      <c r="B63" s="29"/>
      <c r="C63" s="29"/>
      <c r="D63" s="29"/>
      <c r="E63" s="88">
        <v>0.33</v>
      </c>
      <c r="F63" s="93">
        <f t="shared" si="6"/>
        <v>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9.5" customHeight="1">
      <c r="A64" s="41" t="s">
        <v>80</v>
      </c>
      <c r="B64" s="29"/>
      <c r="C64" s="29"/>
      <c r="D64" s="29"/>
      <c r="E64" s="88">
        <v>0.33</v>
      </c>
      <c r="F64" s="93">
        <f t="shared" si="6"/>
        <v>0</v>
      </c>
      <c r="G64" s="34"/>
      <c r="H64" s="34"/>
      <c r="I64" s="42"/>
      <c r="J64" s="34"/>
      <c r="K64" s="34"/>
      <c r="L64" s="34"/>
      <c r="M64" s="42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9.5" customHeight="1">
      <c r="A65" s="41" t="s">
        <v>81</v>
      </c>
      <c r="B65" s="29"/>
      <c r="C65" s="29"/>
      <c r="D65" s="29"/>
      <c r="E65" s="88">
        <v>0.33</v>
      </c>
      <c r="F65" s="93">
        <f t="shared" si="6"/>
        <v>0</v>
      </c>
      <c r="G65" s="34"/>
      <c r="H65" s="34"/>
      <c r="I65" s="42"/>
      <c r="J65" s="34"/>
      <c r="K65" s="34"/>
      <c r="L65" s="34"/>
      <c r="M65" s="42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ht="19.5" customHeight="1">
      <c r="A66" s="41" t="s">
        <v>82</v>
      </c>
      <c r="B66" s="29"/>
      <c r="C66" s="29"/>
      <c r="D66" s="29"/>
      <c r="E66" s="88">
        <v>0.33</v>
      </c>
      <c r="F66" s="93">
        <f t="shared" si="6"/>
        <v>0</v>
      </c>
      <c r="G66" s="34"/>
      <c r="H66" s="34"/>
      <c r="I66" s="42"/>
      <c r="J66" s="34"/>
      <c r="K66" s="34"/>
      <c r="L66" s="34"/>
      <c r="M66" s="42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ht="19.5" customHeight="1">
      <c r="A67" s="44" t="s">
        <v>73</v>
      </c>
      <c r="B67" s="48"/>
      <c r="C67" s="47"/>
      <c r="D67" s="47"/>
      <c r="E67" s="90"/>
      <c r="F67" s="92"/>
      <c r="G67" s="34"/>
      <c r="H67" s="34"/>
      <c r="I67" s="42"/>
      <c r="J67" s="34"/>
      <c r="K67" s="34"/>
      <c r="L67" s="34"/>
      <c r="M67" s="42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19.5" customHeight="1">
      <c r="A68" s="41" t="s">
        <v>83</v>
      </c>
      <c r="B68" s="29"/>
      <c r="C68" s="29"/>
      <c r="D68" s="29"/>
      <c r="E68" s="88">
        <v>0.33</v>
      </c>
      <c r="F68" s="93">
        <f aca="true" t="shared" si="7" ref="F68:F73">SUM(B68:D68)*E68</f>
        <v>0</v>
      </c>
      <c r="G68" s="34"/>
      <c r="H68" s="34"/>
      <c r="I68" s="42"/>
      <c r="J68" s="34"/>
      <c r="K68" s="34"/>
      <c r="L68" s="34"/>
      <c r="M68" s="42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1:36" ht="19.5" customHeight="1">
      <c r="A69" s="41" t="s">
        <v>84</v>
      </c>
      <c r="B69" s="29"/>
      <c r="C69" s="29"/>
      <c r="D69" s="29"/>
      <c r="E69" s="88">
        <v>0.33</v>
      </c>
      <c r="F69" s="93">
        <f t="shared" si="7"/>
        <v>0</v>
      </c>
      <c r="G69" s="34"/>
      <c r="H69" s="34"/>
      <c r="I69" s="42"/>
      <c r="J69" s="34"/>
      <c r="K69" s="34"/>
      <c r="L69" s="34"/>
      <c r="M69" s="42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36" ht="19.5" customHeight="1">
      <c r="A70" s="41" t="s">
        <v>85</v>
      </c>
      <c r="B70" s="29"/>
      <c r="C70" s="29"/>
      <c r="D70" s="29"/>
      <c r="E70" s="88">
        <v>0.33</v>
      </c>
      <c r="F70" s="93">
        <f t="shared" si="7"/>
        <v>0</v>
      </c>
      <c r="G70" s="34"/>
      <c r="H70" s="34"/>
      <c r="I70" s="42"/>
      <c r="J70" s="34"/>
      <c r="K70" s="34"/>
      <c r="L70" s="34"/>
      <c r="M70" s="42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1:36" ht="19.5" customHeight="1">
      <c r="A71" s="41" t="s">
        <v>86</v>
      </c>
      <c r="B71" s="29"/>
      <c r="C71" s="29"/>
      <c r="D71" s="29"/>
      <c r="E71" s="88">
        <v>0.33</v>
      </c>
      <c r="F71" s="93">
        <f t="shared" si="7"/>
        <v>0</v>
      </c>
      <c r="G71" s="34"/>
      <c r="H71" s="34"/>
      <c r="I71" s="42"/>
      <c r="J71" s="34"/>
      <c r="K71" s="34"/>
      <c r="L71" s="34"/>
      <c r="M71" s="42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1:36" ht="19.5" customHeight="1">
      <c r="A72" s="41" t="s">
        <v>87</v>
      </c>
      <c r="B72" s="29"/>
      <c r="C72" s="29"/>
      <c r="D72" s="29"/>
      <c r="E72" s="88">
        <v>0.33</v>
      </c>
      <c r="F72" s="93">
        <f t="shared" si="7"/>
        <v>0</v>
      </c>
      <c r="G72" s="34"/>
      <c r="H72" s="34"/>
      <c r="I72" s="42"/>
      <c r="J72" s="34"/>
      <c r="K72" s="34"/>
      <c r="L72" s="34"/>
      <c r="M72" s="42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ht="19.5" customHeight="1">
      <c r="A73" s="41" t="s">
        <v>88</v>
      </c>
      <c r="B73" s="29"/>
      <c r="C73" s="29"/>
      <c r="D73" s="29"/>
      <c r="E73" s="88">
        <v>0.33</v>
      </c>
      <c r="F73" s="93">
        <f t="shared" si="7"/>
        <v>0</v>
      </c>
      <c r="G73" s="34"/>
      <c r="H73" s="34"/>
      <c r="I73" s="42"/>
      <c r="J73" s="34"/>
      <c r="K73" s="34"/>
      <c r="L73" s="34"/>
      <c r="M73" s="42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ht="19.5" customHeight="1">
      <c r="A74" s="28" t="s">
        <v>89</v>
      </c>
      <c r="B74" s="29"/>
      <c r="C74" s="47"/>
      <c r="D74" s="47"/>
      <c r="E74" s="90"/>
      <c r="F74" s="92"/>
      <c r="G74" s="34"/>
      <c r="H74" s="34"/>
      <c r="I74" s="42"/>
      <c r="J74" s="34"/>
      <c r="K74" s="34"/>
      <c r="L74" s="34"/>
      <c r="M74" s="42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1:36" ht="19.5" customHeight="1">
      <c r="A75" s="41" t="s">
        <v>90</v>
      </c>
      <c r="B75" s="29"/>
      <c r="C75" s="29"/>
      <c r="D75" s="29"/>
      <c r="E75" s="88">
        <v>0.33</v>
      </c>
      <c r="F75" s="93">
        <f>SUM(B75:D75)*E75</f>
        <v>0</v>
      </c>
      <c r="G75" s="34"/>
      <c r="H75" s="34"/>
      <c r="I75" s="42"/>
      <c r="J75" s="34"/>
      <c r="K75" s="34"/>
      <c r="L75" s="34"/>
      <c r="M75" s="42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36" ht="19.5" customHeight="1">
      <c r="A76" s="41" t="s">
        <v>91</v>
      </c>
      <c r="B76" s="29"/>
      <c r="C76" s="29"/>
      <c r="D76" s="29"/>
      <c r="E76" s="88">
        <v>0.33</v>
      </c>
      <c r="F76" s="93">
        <f>SUM(B76:D76)*E76</f>
        <v>0</v>
      </c>
      <c r="G76" s="34"/>
      <c r="H76" s="34"/>
      <c r="I76" s="42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36" ht="19.5" customHeight="1">
      <c r="A77" s="28" t="s">
        <v>92</v>
      </c>
      <c r="B77" s="47"/>
      <c r="C77" s="47"/>
      <c r="D77" s="47"/>
      <c r="E77" s="90"/>
      <c r="F77" s="92"/>
      <c r="G77" s="34"/>
      <c r="H77" s="34"/>
      <c r="I77" s="42"/>
      <c r="J77" s="34"/>
      <c r="K77" s="34"/>
      <c r="L77" s="34"/>
      <c r="M77" s="42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36" ht="19.5" customHeight="1">
      <c r="A78" s="41" t="s">
        <v>90</v>
      </c>
      <c r="B78" s="29"/>
      <c r="C78" s="29"/>
      <c r="D78" s="29"/>
      <c r="E78" s="88">
        <v>0.33</v>
      </c>
      <c r="F78" s="93">
        <f>SUM(B78:D78)*E78</f>
        <v>0</v>
      </c>
      <c r="G78" s="34"/>
      <c r="H78" s="34"/>
      <c r="I78" s="42"/>
      <c r="J78" s="34"/>
      <c r="K78" s="34"/>
      <c r="L78" s="34"/>
      <c r="M78" s="42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36" ht="19.5" customHeight="1">
      <c r="A79" s="41" t="s">
        <v>91</v>
      </c>
      <c r="B79" s="29"/>
      <c r="C79" s="29"/>
      <c r="D79" s="29"/>
      <c r="E79" s="88">
        <v>0.33</v>
      </c>
      <c r="F79" s="93">
        <f>SUM(B79:D79)*E79</f>
        <v>0</v>
      </c>
      <c r="G79" s="34"/>
      <c r="H79" s="34"/>
      <c r="I79" s="42"/>
      <c r="J79" s="34"/>
      <c r="K79" s="34"/>
      <c r="L79" s="34"/>
      <c r="M79" s="42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</row>
    <row r="80" spans="1:36" ht="19.5" customHeight="1">
      <c r="A80" s="28" t="s">
        <v>93</v>
      </c>
      <c r="B80" s="29"/>
      <c r="C80" s="47"/>
      <c r="D80" s="47"/>
      <c r="E80" s="90"/>
      <c r="F80" s="92"/>
      <c r="G80" s="34"/>
      <c r="H80" s="34"/>
      <c r="I80" s="42"/>
      <c r="J80" s="34"/>
      <c r="K80" s="34"/>
      <c r="L80" s="34"/>
      <c r="M80" s="42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36" ht="19.5" customHeight="1">
      <c r="A81" s="41" t="s">
        <v>90</v>
      </c>
      <c r="B81" s="29"/>
      <c r="C81" s="29"/>
      <c r="D81" s="29"/>
      <c r="E81" s="88">
        <v>0.33</v>
      </c>
      <c r="F81" s="93">
        <f>SUM(B81:D81)*E81</f>
        <v>0</v>
      </c>
      <c r="G81" s="34"/>
      <c r="H81" s="34"/>
      <c r="I81" s="42"/>
      <c r="J81" s="34"/>
      <c r="K81" s="34"/>
      <c r="L81" s="34"/>
      <c r="M81" s="42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</row>
    <row r="82" spans="1:36" ht="19.5" customHeight="1">
      <c r="A82" s="41" t="s">
        <v>91</v>
      </c>
      <c r="B82" s="29"/>
      <c r="C82" s="29"/>
      <c r="D82" s="29"/>
      <c r="E82" s="88">
        <v>0.33</v>
      </c>
      <c r="F82" s="93">
        <f>SUM(B82:D82)*E82</f>
        <v>0</v>
      </c>
      <c r="G82" s="34"/>
      <c r="H82" s="34"/>
      <c r="I82" s="42"/>
      <c r="J82" s="34"/>
      <c r="K82" s="34"/>
      <c r="L82" s="34"/>
      <c r="M82" s="42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</row>
    <row r="83" spans="1:36" ht="19.5" customHeight="1">
      <c r="A83" s="44" t="s">
        <v>94</v>
      </c>
      <c r="B83" s="29"/>
      <c r="C83" s="47"/>
      <c r="D83" s="47"/>
      <c r="E83" s="90"/>
      <c r="F83" s="92"/>
      <c r="G83" s="34"/>
      <c r="H83" s="34"/>
      <c r="I83" s="42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1:36" ht="19.5" customHeight="1">
      <c r="A84" s="41" t="s">
        <v>90</v>
      </c>
      <c r="B84" s="29"/>
      <c r="C84" s="29"/>
      <c r="D84" s="29"/>
      <c r="E84" s="88">
        <v>0.33</v>
      </c>
      <c r="F84" s="93">
        <f>SUM(B84:D84)*E84</f>
        <v>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  <row r="85" spans="1:36" ht="19.5" customHeight="1">
      <c r="A85" s="41" t="s">
        <v>91</v>
      </c>
      <c r="B85" s="29"/>
      <c r="C85" s="29"/>
      <c r="D85" s="29"/>
      <c r="E85" s="88">
        <v>0.33</v>
      </c>
      <c r="F85" s="93">
        <f>SUM(B85:D85)*E85</f>
        <v>0</v>
      </c>
      <c r="G85" s="34"/>
      <c r="H85" s="34"/>
      <c r="I85" s="42"/>
      <c r="J85" s="34"/>
      <c r="K85" s="34"/>
      <c r="L85" s="34"/>
      <c r="M85" s="42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:36" ht="19.5" customHeight="1">
      <c r="A86" s="44" t="s">
        <v>95</v>
      </c>
      <c r="B86" s="29"/>
      <c r="C86" s="47"/>
      <c r="D86" s="47"/>
      <c r="E86" s="90"/>
      <c r="F86" s="92"/>
      <c r="G86" s="34"/>
      <c r="H86" s="34"/>
      <c r="I86" s="42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</row>
    <row r="87" spans="1:36" ht="19.5" customHeight="1">
      <c r="A87" s="41" t="s">
        <v>90</v>
      </c>
      <c r="B87" s="29"/>
      <c r="C87" s="29"/>
      <c r="D87" s="29"/>
      <c r="E87" s="88">
        <v>0.33</v>
      </c>
      <c r="F87" s="93">
        <f>SUM(B87:D87)*E87</f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</row>
    <row r="88" spans="1:36" ht="19.5" customHeight="1">
      <c r="A88" s="41" t="s">
        <v>91</v>
      </c>
      <c r="B88" s="29"/>
      <c r="C88" s="29"/>
      <c r="D88" s="29"/>
      <c r="E88" s="88">
        <v>0.33</v>
      </c>
      <c r="F88" s="93">
        <f>SUM(B88:D88)*E88</f>
        <v>0</v>
      </c>
      <c r="G88" s="34"/>
      <c r="H88" s="34"/>
      <c r="I88" s="42"/>
      <c r="J88" s="34"/>
      <c r="K88" s="34"/>
      <c r="L88" s="34"/>
      <c r="M88" s="42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</row>
    <row r="89" spans="1:36" ht="19.5" customHeight="1">
      <c r="A89" s="44" t="s">
        <v>96</v>
      </c>
      <c r="B89" s="47"/>
      <c r="C89" s="47"/>
      <c r="D89" s="47"/>
      <c r="E89" s="90"/>
      <c r="F89" s="92"/>
      <c r="G89" s="34"/>
      <c r="H89" s="34"/>
      <c r="I89" s="42"/>
      <c r="J89" s="34"/>
      <c r="K89" s="34"/>
      <c r="L89" s="34"/>
      <c r="M89" s="34"/>
      <c r="N89" s="43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</row>
    <row r="90" spans="1:36" ht="19.5" customHeight="1">
      <c r="A90" s="41" t="s">
        <v>97</v>
      </c>
      <c r="B90" s="29"/>
      <c r="C90" s="29"/>
      <c r="D90" s="29"/>
      <c r="E90" s="88">
        <v>0.33</v>
      </c>
      <c r="F90" s="93">
        <f>SUM(B90:D90)*E90</f>
        <v>0</v>
      </c>
      <c r="G90" s="34"/>
      <c r="H90" s="34"/>
      <c r="I90" s="42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</row>
    <row r="91" spans="1:36" ht="19.5" customHeight="1">
      <c r="A91" s="41" t="s">
        <v>98</v>
      </c>
      <c r="B91" s="29"/>
      <c r="C91" s="29"/>
      <c r="D91" s="29"/>
      <c r="E91" s="88">
        <v>0.33</v>
      </c>
      <c r="F91" s="93">
        <f>SUM(B91:D91)*E91</f>
        <v>0</v>
      </c>
      <c r="G91" s="34"/>
      <c r="H91" s="34"/>
      <c r="I91" s="42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</row>
    <row r="92" spans="1:36" ht="19.5" customHeight="1">
      <c r="A92" s="44" t="s">
        <v>99</v>
      </c>
      <c r="B92" s="47"/>
      <c r="C92" s="47"/>
      <c r="D92" s="47"/>
      <c r="E92" s="90"/>
      <c r="F92" s="9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</row>
    <row r="93" spans="1:36" ht="19.5" customHeight="1">
      <c r="A93" s="41" t="s">
        <v>100</v>
      </c>
      <c r="B93" s="29"/>
      <c r="C93" s="29"/>
      <c r="D93" s="29"/>
      <c r="E93" s="88">
        <v>0.33</v>
      </c>
      <c r="F93" s="93">
        <f aca="true" t="shared" si="8" ref="F93:F98">SUM(B93:D93)*E93</f>
        <v>0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</row>
    <row r="94" spans="1:36" ht="19.5" customHeight="1">
      <c r="A94" s="41" t="s">
        <v>101</v>
      </c>
      <c r="B94" s="29"/>
      <c r="C94" s="29"/>
      <c r="D94" s="29"/>
      <c r="E94" s="88">
        <v>0.33</v>
      </c>
      <c r="F94" s="93">
        <f t="shared" si="8"/>
        <v>0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</row>
    <row r="95" spans="1:36" ht="19.5" customHeight="1">
      <c r="A95" s="41" t="s">
        <v>102</v>
      </c>
      <c r="B95" s="29"/>
      <c r="C95" s="29"/>
      <c r="D95" s="29"/>
      <c r="E95" s="88">
        <v>0.33</v>
      </c>
      <c r="F95" s="93">
        <f t="shared" si="8"/>
        <v>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</row>
    <row r="96" spans="1:36" ht="19.5" customHeight="1">
      <c r="A96" s="41" t="s">
        <v>103</v>
      </c>
      <c r="B96" s="29"/>
      <c r="C96" s="29"/>
      <c r="D96" s="29"/>
      <c r="E96" s="88">
        <v>0.33</v>
      </c>
      <c r="F96" s="93">
        <f t="shared" si="8"/>
        <v>0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</row>
    <row r="97" spans="1:36" ht="19.5" customHeight="1">
      <c r="A97" s="41" t="s">
        <v>104</v>
      </c>
      <c r="B97" s="29"/>
      <c r="C97" s="29"/>
      <c r="D97" s="29"/>
      <c r="E97" s="88">
        <v>0.33</v>
      </c>
      <c r="F97" s="93">
        <f t="shared" si="8"/>
        <v>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</row>
    <row r="98" spans="1:36" ht="19.5" customHeight="1">
      <c r="A98" s="41" t="s">
        <v>105</v>
      </c>
      <c r="B98" s="29"/>
      <c r="C98" s="29"/>
      <c r="D98" s="29"/>
      <c r="E98" s="88">
        <v>0.33</v>
      </c>
      <c r="F98" s="93">
        <f t="shared" si="8"/>
        <v>0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</row>
    <row r="99" spans="1:36" ht="19.5" customHeight="1">
      <c r="A99" s="44" t="s">
        <v>106</v>
      </c>
      <c r="B99" s="47"/>
      <c r="C99" s="47"/>
      <c r="D99" s="47"/>
      <c r="E99" s="90"/>
      <c r="F99" s="9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</row>
    <row r="100" spans="1:36" ht="19.5" customHeight="1">
      <c r="A100" s="41" t="s">
        <v>107</v>
      </c>
      <c r="B100" s="29"/>
      <c r="C100" s="29"/>
      <c r="D100" s="29"/>
      <c r="E100" s="88">
        <v>0.33</v>
      </c>
      <c r="F100" s="93">
        <f>SUM(B100:D100)*E100</f>
        <v>0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</row>
    <row r="101" spans="1:36" ht="19.5" customHeight="1">
      <c r="A101" s="41" t="s">
        <v>108</v>
      </c>
      <c r="B101" s="29"/>
      <c r="C101" s="29"/>
      <c r="D101" s="29"/>
      <c r="E101" s="88">
        <v>0.33</v>
      </c>
      <c r="F101" s="93">
        <f>SUM(B101:D101)*E101</f>
        <v>0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</row>
    <row r="102" spans="1:36" ht="19.5" customHeight="1">
      <c r="A102" s="41" t="s">
        <v>109</v>
      </c>
      <c r="B102" s="29"/>
      <c r="C102" s="29"/>
      <c r="D102" s="29"/>
      <c r="E102" s="88">
        <v>0.33</v>
      </c>
      <c r="F102" s="93">
        <f>SUM(B102:D102)*E102</f>
        <v>0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</row>
    <row r="103" spans="1:36" ht="31.5" customHeight="1" thickBot="1">
      <c r="A103" s="49" t="s">
        <v>110</v>
      </c>
      <c r="B103" s="50">
        <f>SUM(B3:B102)</f>
        <v>0</v>
      </c>
      <c r="C103" s="50">
        <f>SUM(C3:C102)</f>
        <v>0</v>
      </c>
      <c r="D103" s="50">
        <f>SUM(D3:D102)</f>
        <v>0</v>
      </c>
      <c r="E103" s="88">
        <v>0.33</v>
      </c>
      <c r="F103" s="50">
        <f>SUM(F3:F102)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</row>
    <row r="104" spans="1:36" ht="19.5" customHeight="1" thickBot="1">
      <c r="A104" s="81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</row>
    <row r="105" spans="1:36" ht="19.5" customHeight="1" thickBot="1">
      <c r="A105" s="150" t="s">
        <v>111</v>
      </c>
      <c r="B105" s="151"/>
      <c r="C105" s="151"/>
      <c r="D105" s="15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</row>
    <row r="106" spans="5:36" ht="19.5" customHeight="1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</row>
    <row r="107" spans="5:36" ht="19.5" customHeight="1"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</row>
    <row r="108" spans="5:36" ht="19.5" customHeight="1"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5:36" ht="19.5" customHeight="1"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5:36" ht="19.5" customHeight="1"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</row>
    <row r="111" spans="5:36" ht="19.5" customHeight="1"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</row>
    <row r="112" spans="5:36" ht="19.5" customHeight="1"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</row>
    <row r="113" spans="5:36" ht="19.5" customHeight="1"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</row>
    <row r="114" spans="5:36" ht="19.5" customHeight="1"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</row>
    <row r="115" spans="5:36" ht="19.5" customHeight="1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</row>
    <row r="116" spans="5:36" ht="19.5" customHeight="1"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</row>
    <row r="117" spans="5:36" ht="19.5" customHeight="1"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</row>
    <row r="118" spans="5:36" ht="19.5" customHeight="1"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</row>
    <row r="119" spans="5:36" ht="19.5" customHeight="1"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</row>
    <row r="120" spans="5:36" ht="19.5" customHeight="1"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5:36" ht="19.5" customHeight="1"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</row>
    <row r="122" spans="5:36" ht="19.5" customHeight="1"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</row>
    <row r="123" spans="5:36" ht="19.5" customHeight="1"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5:36" ht="19.5" customHeight="1"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</row>
    <row r="125" spans="5:36" ht="19.5" customHeight="1"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</row>
    <row r="126" spans="5:36" ht="19.5" customHeight="1"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5:36" ht="19.5" customHeight="1"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5:36" ht="19.5" customHeight="1"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spans="5:36" ht="19.5" customHeight="1"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5:36" ht="19.5" customHeight="1"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5:36" ht="19.5" customHeight="1"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5:36" ht="19.5" customHeight="1"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</row>
    <row r="133" spans="5:36" ht="19.5" customHeight="1"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</row>
    <row r="134" spans="5:36" ht="19.5" customHeight="1"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</row>
    <row r="135" spans="5:36" ht="19.5" customHeight="1"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</row>
    <row r="136" spans="5:36" ht="19.5" customHeight="1"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</row>
    <row r="137" spans="5:36" ht="19.5" customHeight="1"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</row>
    <row r="138" spans="5:36" ht="19.5" customHeight="1"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</row>
    <row r="139" spans="5:36" ht="19.5" customHeight="1"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</row>
    <row r="140" spans="5:36" ht="19.5" customHeight="1"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</row>
    <row r="141" spans="5:36" ht="19.5" customHeight="1"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</row>
    <row r="142" spans="5:36" ht="19.5" customHeight="1"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</row>
    <row r="143" spans="5:36" ht="19.5" customHeight="1"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</row>
    <row r="144" spans="5:36" ht="19.5" customHeight="1"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</row>
    <row r="145" spans="5:36" ht="19.5" customHeight="1"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</row>
    <row r="146" spans="5:36" ht="19.5" customHeight="1"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</row>
    <row r="147" spans="5:36" ht="19.5" customHeight="1"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</row>
    <row r="148" spans="5:36" ht="19.5" customHeight="1"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</row>
    <row r="149" spans="5:36" ht="19.5" customHeight="1"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</row>
    <row r="150" spans="5:36" ht="19.5" customHeight="1"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</row>
    <row r="151" spans="5:36" ht="19.5" customHeight="1"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</row>
    <row r="152" spans="5:36" ht="19.5" customHeight="1"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</row>
    <row r="153" spans="5:36" ht="19.5" customHeight="1"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</row>
    <row r="154" spans="5:36" ht="19.5" customHeight="1"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</row>
    <row r="155" spans="5:36" ht="19.5" customHeight="1"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</row>
    <row r="156" spans="5:36" ht="19.5" customHeight="1"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</row>
    <row r="157" spans="5:36" ht="19.5" customHeight="1"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</row>
    <row r="158" spans="5:36" ht="19.5" customHeight="1"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</row>
    <row r="159" spans="5:36" ht="19.5" customHeight="1"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</row>
    <row r="160" spans="5:36" ht="19.5" customHeight="1"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</row>
    <row r="161" spans="5:36" ht="19.5" customHeight="1"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</row>
    <row r="162" spans="5:36" ht="19.5" customHeight="1"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</row>
    <row r="163" spans="5:36" ht="19.5" customHeight="1"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</row>
    <row r="164" spans="5:36" ht="19.5" customHeight="1"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</row>
    <row r="165" spans="5:36" ht="19.5" customHeight="1"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</row>
    <row r="166" spans="5:36" ht="19.5" customHeight="1"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</row>
    <row r="167" spans="5:36" ht="19.5" customHeight="1"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</row>
    <row r="168" spans="5:36" ht="19.5" customHeight="1"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5:36" ht="19.5" customHeight="1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5:36" ht="19.5" customHeight="1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5:36" ht="19.5" customHeight="1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5:36" ht="19.5" customHeight="1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5:36" ht="19.5" customHeight="1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</row>
    <row r="174" spans="5:36" ht="19.5" customHeight="1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</row>
    <row r="175" spans="5:36" ht="19.5" customHeight="1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</row>
    <row r="176" spans="5:36" ht="19.5" customHeight="1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</row>
    <row r="177" spans="5:36" ht="19.5" customHeight="1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</row>
    <row r="178" spans="5:36" ht="19.5" customHeight="1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</row>
    <row r="179" spans="5:36" ht="11.2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</row>
    <row r="180" spans="5:36" ht="11.2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</row>
    <row r="181" spans="5:36" ht="11.2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</row>
    <row r="182" spans="5:36" ht="11.2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</row>
    <row r="183" spans="5:36" ht="11.2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</row>
    <row r="184" spans="5:36" ht="11.25"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</row>
    <row r="185" spans="5:36" ht="11.25"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</row>
    <row r="186" spans="5:36" ht="11.25"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</row>
    <row r="187" spans="5:36" ht="11.25"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</row>
    <row r="188" spans="5:36" ht="11.25"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</row>
    <row r="189" spans="5:36" ht="11.25"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</row>
    <row r="190" spans="5:36" ht="11.25"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</row>
    <row r="191" spans="5:36" ht="11.25"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</row>
    <row r="192" spans="5:36" ht="11.25"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</row>
    <row r="193" spans="5:36" ht="11.25"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</row>
    <row r="194" spans="5:36" ht="11.25"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</row>
    <row r="195" spans="5:36" ht="11.25"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</row>
    <row r="196" spans="5:36" ht="11.25"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</row>
    <row r="197" spans="5:36" ht="11.25"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</row>
    <row r="198" spans="5:36" ht="11.25"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</row>
    <row r="199" spans="5:36" ht="11.25"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</row>
    <row r="200" spans="5:36" ht="11.25"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</row>
    <row r="201" spans="5:36" ht="11.25"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</row>
    <row r="202" spans="5:36" ht="11.25"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</row>
    <row r="203" spans="5:36" ht="11.25"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</row>
    <row r="204" spans="5:36" ht="11.25"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</row>
    <row r="205" spans="5:36" ht="11.25"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</row>
    <row r="206" spans="5:36" ht="11.25"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</row>
    <row r="207" spans="5:36" ht="11.25"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</row>
    <row r="208" spans="5:36" ht="11.25"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</row>
    <row r="209" spans="5:36" ht="11.25"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</row>
    <row r="210" spans="5:36" ht="11.25"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</row>
    <row r="211" spans="5:36" ht="11.25"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</row>
    <row r="212" spans="5:36" ht="11.25"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</row>
  </sheetData>
  <mergeCells count="1">
    <mergeCell ref="A105:D105"/>
  </mergeCells>
  <printOptions horizontalCentered="1"/>
  <pageMargins left="0.25" right="0.25" top="1" bottom="0.5" header="0.25" footer="0.25"/>
  <pageSetup fitToHeight="3" fitToWidth="1" horizontalDpi="600" verticalDpi="600" orientation="portrait" scale="82" r:id="rId1"/>
  <headerFooter alignWithMargins="0">
    <oddHeader>&amp;CATTACHMENT F-5 CABLE/WIRE
PRICE SHEET</oddHeader>
    <oddFooter>&amp;L&amp;A&amp;C&amp;P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workbookViewId="0" topLeftCell="A70">
      <selection activeCell="F80" sqref="F80"/>
    </sheetView>
  </sheetViews>
  <sheetFormatPr defaultColWidth="9.140625" defaultRowHeight="12.75"/>
  <cols>
    <col min="1" max="1" width="36.28125" style="0" customWidth="1"/>
    <col min="2" max="2" width="11.00390625" style="0" customWidth="1"/>
    <col min="3" max="3" width="11.8515625" style="0" customWidth="1"/>
    <col min="4" max="4" width="12.140625" style="0" customWidth="1"/>
    <col min="5" max="5" width="13.140625" style="0" customWidth="1"/>
    <col min="6" max="6" width="13.421875" style="0" customWidth="1"/>
  </cols>
  <sheetData>
    <row r="1" spans="1:6" ht="25.5">
      <c r="A1" s="69"/>
      <c r="B1" s="99" t="s">
        <v>35</v>
      </c>
      <c r="C1" s="99" t="s">
        <v>35</v>
      </c>
      <c r="D1" s="99" t="s">
        <v>35</v>
      </c>
      <c r="E1" s="56"/>
      <c r="F1" s="57"/>
    </row>
    <row r="2" spans="1:6" ht="39" thickBot="1">
      <c r="A2" s="36" t="s">
        <v>281</v>
      </c>
      <c r="B2" s="51" t="s">
        <v>282</v>
      </c>
      <c r="C2" s="51" t="s">
        <v>283</v>
      </c>
      <c r="D2" s="51" t="s">
        <v>286</v>
      </c>
      <c r="E2" s="51" t="s">
        <v>284</v>
      </c>
      <c r="F2" s="52" t="s">
        <v>285</v>
      </c>
    </row>
    <row r="3" spans="1:6" ht="12.75">
      <c r="A3" s="38" t="s">
        <v>112</v>
      </c>
      <c r="B3" s="53"/>
      <c r="C3" s="38"/>
      <c r="D3" s="38"/>
      <c r="E3" s="101"/>
      <c r="F3" s="102"/>
    </row>
    <row r="4" spans="1:6" ht="12.75">
      <c r="A4" s="41" t="s">
        <v>113</v>
      </c>
      <c r="B4" s="29"/>
      <c r="C4" s="29"/>
      <c r="D4" s="29"/>
      <c r="E4" s="88">
        <v>0.33</v>
      </c>
      <c r="F4" s="93">
        <f aca="true" t="shared" si="0" ref="F4:F9">SUM(B4:D4)*E4</f>
        <v>0</v>
      </c>
    </row>
    <row r="5" spans="1:6" ht="12.75">
      <c r="A5" s="41" t="s">
        <v>114</v>
      </c>
      <c r="B5" s="29"/>
      <c r="C5" s="29"/>
      <c r="D5" s="29"/>
      <c r="E5" s="88">
        <v>0.33</v>
      </c>
      <c r="F5" s="93">
        <f t="shared" si="0"/>
        <v>0</v>
      </c>
    </row>
    <row r="6" spans="1:6" ht="12.75">
      <c r="A6" s="41" t="s">
        <v>115</v>
      </c>
      <c r="B6" s="29"/>
      <c r="C6" s="29"/>
      <c r="D6" s="29"/>
      <c r="E6" s="88">
        <v>0.33</v>
      </c>
      <c r="F6" s="93">
        <f t="shared" si="0"/>
        <v>0</v>
      </c>
    </row>
    <row r="7" spans="1:6" ht="12.75">
      <c r="A7" s="68" t="s">
        <v>116</v>
      </c>
      <c r="B7" s="29"/>
      <c r="C7" s="29"/>
      <c r="D7" s="29"/>
      <c r="E7" s="88">
        <v>0.33</v>
      </c>
      <c r="F7" s="93">
        <f t="shared" si="0"/>
        <v>0</v>
      </c>
    </row>
    <row r="8" spans="1:6" ht="12.75">
      <c r="A8" s="41" t="s">
        <v>117</v>
      </c>
      <c r="B8" s="29"/>
      <c r="C8" s="29"/>
      <c r="D8" s="29"/>
      <c r="E8" s="88">
        <v>0.33</v>
      </c>
      <c r="F8" s="93">
        <f t="shared" si="0"/>
        <v>0</v>
      </c>
    </row>
    <row r="9" spans="1:6" ht="12.75">
      <c r="A9" s="41" t="s">
        <v>118</v>
      </c>
      <c r="B9" s="29"/>
      <c r="C9" s="29"/>
      <c r="D9" s="29"/>
      <c r="E9" s="88">
        <v>0.33</v>
      </c>
      <c r="F9" s="93">
        <f t="shared" si="0"/>
        <v>0</v>
      </c>
    </row>
    <row r="10" spans="1:6" ht="12.75">
      <c r="A10" s="41" t="s">
        <v>119</v>
      </c>
      <c r="B10" s="29"/>
      <c r="C10" s="29"/>
      <c r="D10" s="29"/>
      <c r="E10" s="88">
        <v>0.33</v>
      </c>
      <c r="F10" s="93">
        <f>SUM(B10:D10)*E10</f>
        <v>0</v>
      </c>
    </row>
    <row r="11" spans="1:6" ht="12.75">
      <c r="A11" s="41" t="s">
        <v>120</v>
      </c>
      <c r="B11" s="29"/>
      <c r="C11" s="29"/>
      <c r="D11" s="29"/>
      <c r="E11" s="88">
        <v>0.33</v>
      </c>
      <c r="F11" s="93">
        <f>SUM(B11:D11)*E11</f>
        <v>0</v>
      </c>
    </row>
    <row r="12" spans="1:6" ht="12.75">
      <c r="A12" s="41" t="s">
        <v>121</v>
      </c>
      <c r="B12" s="29"/>
      <c r="C12" s="29"/>
      <c r="D12" s="29"/>
      <c r="E12" s="88">
        <v>0.33</v>
      </c>
      <c r="F12" s="93">
        <f>SUM(B12:D12)*E12</f>
        <v>0</v>
      </c>
    </row>
    <row r="13" spans="1:6" ht="12.75">
      <c r="A13" s="41" t="s">
        <v>122</v>
      </c>
      <c r="B13" s="29"/>
      <c r="C13" s="29"/>
      <c r="D13" s="29"/>
      <c r="E13" s="88">
        <v>0.33</v>
      </c>
      <c r="F13" s="93">
        <f>SUM(B13:D13)*E13</f>
        <v>0</v>
      </c>
    </row>
    <row r="14" spans="1:6" ht="12.75">
      <c r="A14" s="28" t="s">
        <v>123</v>
      </c>
      <c r="B14" s="29"/>
      <c r="C14" s="29"/>
      <c r="D14" s="29"/>
      <c r="E14" s="90"/>
      <c r="F14" s="91"/>
    </row>
    <row r="15" spans="1:6" ht="12.75">
      <c r="A15" s="41" t="s">
        <v>113</v>
      </c>
      <c r="B15" s="29"/>
      <c r="C15" s="29"/>
      <c r="D15" s="29"/>
      <c r="E15" s="88">
        <v>0.33</v>
      </c>
      <c r="F15" s="93">
        <f aca="true" t="shared" si="1" ref="F15:F24">SUM(B15:D15)*E15</f>
        <v>0</v>
      </c>
    </row>
    <row r="16" spans="1:6" ht="12.75">
      <c r="A16" s="41" t="s">
        <v>114</v>
      </c>
      <c r="B16" s="29"/>
      <c r="C16" s="29"/>
      <c r="D16" s="29"/>
      <c r="E16" s="88">
        <v>0.33</v>
      </c>
      <c r="F16" s="93">
        <f t="shared" si="1"/>
        <v>0</v>
      </c>
    </row>
    <row r="17" spans="1:6" ht="12.75">
      <c r="A17" s="41" t="s">
        <v>115</v>
      </c>
      <c r="B17" s="29"/>
      <c r="C17" s="29"/>
      <c r="D17" s="29"/>
      <c r="E17" s="88">
        <v>0.33</v>
      </c>
      <c r="F17" s="93">
        <f t="shared" si="1"/>
        <v>0</v>
      </c>
    </row>
    <row r="18" spans="1:6" ht="12.75">
      <c r="A18" s="41" t="s">
        <v>124</v>
      </c>
      <c r="B18" s="29"/>
      <c r="C18" s="29"/>
      <c r="D18" s="29"/>
      <c r="E18" s="88">
        <v>0.33</v>
      </c>
      <c r="F18" s="93">
        <f t="shared" si="1"/>
        <v>0</v>
      </c>
    </row>
    <row r="19" spans="1:6" ht="12.75">
      <c r="A19" s="41" t="s">
        <v>117</v>
      </c>
      <c r="B19" s="29"/>
      <c r="C19" s="29"/>
      <c r="D19" s="29"/>
      <c r="E19" s="88">
        <v>0.33</v>
      </c>
      <c r="F19" s="93">
        <f t="shared" si="1"/>
        <v>0</v>
      </c>
    </row>
    <row r="20" spans="1:6" ht="12.75">
      <c r="A20" s="41" t="s">
        <v>118</v>
      </c>
      <c r="B20" s="29"/>
      <c r="C20" s="29"/>
      <c r="D20" s="29"/>
      <c r="E20" s="88">
        <v>0.33</v>
      </c>
      <c r="F20" s="93">
        <f t="shared" si="1"/>
        <v>0</v>
      </c>
    </row>
    <row r="21" spans="1:6" ht="12.75">
      <c r="A21" s="41" t="s">
        <v>119</v>
      </c>
      <c r="B21" s="29"/>
      <c r="C21" s="29"/>
      <c r="D21" s="29"/>
      <c r="E21" s="88">
        <v>0.33</v>
      </c>
      <c r="F21" s="93">
        <f t="shared" si="1"/>
        <v>0</v>
      </c>
    </row>
    <row r="22" spans="1:6" ht="12.75">
      <c r="A22" s="41" t="s">
        <v>120</v>
      </c>
      <c r="B22" s="29"/>
      <c r="C22" s="29"/>
      <c r="D22" s="29"/>
      <c r="E22" s="88">
        <v>0.33</v>
      </c>
      <c r="F22" s="93">
        <f t="shared" si="1"/>
        <v>0</v>
      </c>
    </row>
    <row r="23" spans="1:6" ht="12.75">
      <c r="A23" s="41" t="s">
        <v>121</v>
      </c>
      <c r="B23" s="29"/>
      <c r="C23" s="29"/>
      <c r="D23" s="29"/>
      <c r="E23" s="88">
        <v>0.33</v>
      </c>
      <c r="F23" s="93">
        <f t="shared" si="1"/>
        <v>0</v>
      </c>
    </row>
    <row r="24" spans="1:6" ht="12.75">
      <c r="A24" s="41" t="s">
        <v>122</v>
      </c>
      <c r="B24" s="29"/>
      <c r="C24" s="29"/>
      <c r="D24" s="29"/>
      <c r="E24" s="88">
        <v>0.33</v>
      </c>
      <c r="F24" s="93">
        <f t="shared" si="1"/>
        <v>0</v>
      </c>
    </row>
    <row r="25" spans="1:4" ht="12.75">
      <c r="A25" s="28" t="s">
        <v>125</v>
      </c>
      <c r="B25" s="29"/>
      <c r="C25" s="29"/>
      <c r="D25" s="47"/>
    </row>
    <row r="26" spans="1:6" ht="12.75">
      <c r="A26" s="41" t="s">
        <v>113</v>
      </c>
      <c r="B26" s="29"/>
      <c r="C26" s="29"/>
      <c r="D26" s="29"/>
      <c r="E26" s="88">
        <v>0.33</v>
      </c>
      <c r="F26" s="93">
        <f aca="true" t="shared" si="2" ref="F26:F35">SUM(B26:D26)*E26</f>
        <v>0</v>
      </c>
    </row>
    <row r="27" spans="1:6" ht="12.75">
      <c r="A27" s="41" t="s">
        <v>114</v>
      </c>
      <c r="B27" s="29"/>
      <c r="C27" s="29"/>
      <c r="D27" s="29"/>
      <c r="E27" s="88">
        <v>0.33</v>
      </c>
      <c r="F27" s="93">
        <f t="shared" si="2"/>
        <v>0</v>
      </c>
    </row>
    <row r="28" spans="1:6" ht="12.75">
      <c r="A28" s="41" t="s">
        <v>115</v>
      </c>
      <c r="B28" s="29"/>
      <c r="C28" s="29"/>
      <c r="D28" s="29"/>
      <c r="E28" s="88">
        <v>0.33</v>
      </c>
      <c r="F28" s="93">
        <f t="shared" si="2"/>
        <v>0</v>
      </c>
    </row>
    <row r="29" spans="1:6" ht="12.75">
      <c r="A29" s="41" t="s">
        <v>116</v>
      </c>
      <c r="B29" s="29"/>
      <c r="C29" s="29"/>
      <c r="D29" s="29"/>
      <c r="E29" s="88">
        <v>0.33</v>
      </c>
      <c r="F29" s="93">
        <f t="shared" si="2"/>
        <v>0</v>
      </c>
    </row>
    <row r="30" spans="1:6" ht="12.75">
      <c r="A30" s="41" t="s">
        <v>117</v>
      </c>
      <c r="B30" s="29"/>
      <c r="C30" s="29"/>
      <c r="D30" s="29"/>
      <c r="E30" s="88">
        <v>0.33</v>
      </c>
      <c r="F30" s="93">
        <f t="shared" si="2"/>
        <v>0</v>
      </c>
    </row>
    <row r="31" spans="1:6" ht="12.75">
      <c r="A31" s="41" t="s">
        <v>118</v>
      </c>
      <c r="B31" s="29"/>
      <c r="C31" s="29"/>
      <c r="D31" s="29"/>
      <c r="E31" s="88">
        <v>0.33</v>
      </c>
      <c r="F31" s="93">
        <f t="shared" si="2"/>
        <v>0</v>
      </c>
    </row>
    <row r="32" spans="1:6" ht="12.75">
      <c r="A32" s="41" t="s">
        <v>119</v>
      </c>
      <c r="B32" s="29"/>
      <c r="C32" s="29"/>
      <c r="D32" s="29"/>
      <c r="E32" s="88">
        <v>0.33</v>
      </c>
      <c r="F32" s="93">
        <f t="shared" si="2"/>
        <v>0</v>
      </c>
    </row>
    <row r="33" spans="1:6" ht="12.75">
      <c r="A33" s="41" t="s">
        <v>120</v>
      </c>
      <c r="B33" s="29"/>
      <c r="C33" s="29"/>
      <c r="D33" s="29"/>
      <c r="E33" s="88">
        <v>0.33</v>
      </c>
      <c r="F33" s="93">
        <f t="shared" si="2"/>
        <v>0</v>
      </c>
    </row>
    <row r="34" spans="1:6" ht="12.75">
      <c r="A34" s="41" t="s">
        <v>121</v>
      </c>
      <c r="B34" s="29"/>
      <c r="C34" s="29"/>
      <c r="D34" s="29"/>
      <c r="E34" s="88">
        <v>0.33</v>
      </c>
      <c r="F34" s="93">
        <f t="shared" si="2"/>
        <v>0</v>
      </c>
    </row>
    <row r="35" spans="1:6" ht="12.75">
      <c r="A35" s="41" t="s">
        <v>122</v>
      </c>
      <c r="B35" s="29"/>
      <c r="C35" s="29"/>
      <c r="D35" s="29"/>
      <c r="E35" s="88">
        <v>0.33</v>
      </c>
      <c r="F35" s="93">
        <f t="shared" si="2"/>
        <v>0</v>
      </c>
    </row>
    <row r="36" spans="1:6" ht="12.75">
      <c r="A36" s="28" t="s">
        <v>126</v>
      </c>
      <c r="B36" s="29"/>
      <c r="C36" s="29"/>
      <c r="D36" s="29"/>
      <c r="E36" s="90"/>
      <c r="F36" s="91"/>
    </row>
    <row r="37" spans="1:6" ht="12.75">
      <c r="A37" s="41" t="s">
        <v>113</v>
      </c>
      <c r="B37" s="29"/>
      <c r="C37" s="29"/>
      <c r="D37" s="29"/>
      <c r="E37" s="88">
        <v>0.33</v>
      </c>
      <c r="F37" s="93">
        <f aca="true" t="shared" si="3" ref="F37:F46">SUM(B37:D37)*E37</f>
        <v>0</v>
      </c>
    </row>
    <row r="38" spans="1:6" ht="12.75">
      <c r="A38" s="41" t="s">
        <v>114</v>
      </c>
      <c r="B38" s="29"/>
      <c r="C38" s="29"/>
      <c r="D38" s="29"/>
      <c r="E38" s="88">
        <v>0.33</v>
      </c>
      <c r="F38" s="93">
        <f t="shared" si="3"/>
        <v>0</v>
      </c>
    </row>
    <row r="39" spans="1:6" ht="12.75">
      <c r="A39" s="41" t="s">
        <v>115</v>
      </c>
      <c r="B39" s="29"/>
      <c r="C39" s="29"/>
      <c r="D39" s="29"/>
      <c r="E39" s="88">
        <v>0.33</v>
      </c>
      <c r="F39" s="93">
        <f t="shared" si="3"/>
        <v>0</v>
      </c>
    </row>
    <row r="40" spans="1:6" ht="12.75">
      <c r="A40" s="41" t="s">
        <v>116</v>
      </c>
      <c r="B40" s="29"/>
      <c r="C40" s="29"/>
      <c r="D40" s="29"/>
      <c r="E40" s="88">
        <v>0.33</v>
      </c>
      <c r="F40" s="93">
        <f t="shared" si="3"/>
        <v>0</v>
      </c>
    </row>
    <row r="41" spans="1:6" ht="12.75">
      <c r="A41" s="41" t="s">
        <v>117</v>
      </c>
      <c r="B41" s="29"/>
      <c r="C41" s="29"/>
      <c r="D41" s="29"/>
      <c r="E41" s="88">
        <v>0.33</v>
      </c>
      <c r="F41" s="93">
        <f t="shared" si="3"/>
        <v>0</v>
      </c>
    </row>
    <row r="42" spans="1:6" ht="12.75">
      <c r="A42" s="41" t="s">
        <v>118</v>
      </c>
      <c r="B42" s="29"/>
      <c r="C42" s="29"/>
      <c r="D42" s="29"/>
      <c r="E42" s="88">
        <v>0.33</v>
      </c>
      <c r="F42" s="93">
        <f t="shared" si="3"/>
        <v>0</v>
      </c>
    </row>
    <row r="43" spans="1:6" ht="12.75">
      <c r="A43" s="41" t="s">
        <v>119</v>
      </c>
      <c r="B43" s="29"/>
      <c r="C43" s="29"/>
      <c r="D43" s="29"/>
      <c r="E43" s="88">
        <v>0.33</v>
      </c>
      <c r="F43" s="93">
        <f t="shared" si="3"/>
        <v>0</v>
      </c>
    </row>
    <row r="44" spans="1:6" ht="12.75">
      <c r="A44" s="41" t="s">
        <v>120</v>
      </c>
      <c r="B44" s="29"/>
      <c r="C44" s="29"/>
      <c r="D44" s="29"/>
      <c r="E44" s="88">
        <v>0.33</v>
      </c>
      <c r="F44" s="93">
        <f t="shared" si="3"/>
        <v>0</v>
      </c>
    </row>
    <row r="45" spans="1:6" ht="12.75">
      <c r="A45" s="41" t="s">
        <v>121</v>
      </c>
      <c r="B45" s="29"/>
      <c r="C45" s="29"/>
      <c r="D45" s="29"/>
      <c r="E45" s="88">
        <v>0.33</v>
      </c>
      <c r="F45" s="93">
        <f t="shared" si="3"/>
        <v>0</v>
      </c>
    </row>
    <row r="46" spans="1:6" ht="12.75">
      <c r="A46" s="41" t="s">
        <v>122</v>
      </c>
      <c r="B46" s="29"/>
      <c r="C46" s="29"/>
      <c r="D46" s="29"/>
      <c r="E46" s="88">
        <v>0.33</v>
      </c>
      <c r="F46" s="93">
        <f t="shared" si="3"/>
        <v>0</v>
      </c>
    </row>
    <row r="47" spans="1:6" ht="12.75">
      <c r="A47" s="28" t="s">
        <v>127</v>
      </c>
      <c r="B47" s="29"/>
      <c r="C47" s="29"/>
      <c r="D47" s="29"/>
      <c r="E47" s="90"/>
      <c r="F47" s="91"/>
    </row>
    <row r="48" spans="1:6" ht="12.75">
      <c r="A48" s="41" t="s">
        <v>113</v>
      </c>
      <c r="B48" s="29"/>
      <c r="C48" s="29"/>
      <c r="D48" s="29"/>
      <c r="E48" s="88">
        <v>0.33</v>
      </c>
      <c r="F48" s="93">
        <f aca="true" t="shared" si="4" ref="F48:F57">SUM(B48:D48)*E48</f>
        <v>0</v>
      </c>
    </row>
    <row r="49" spans="1:6" ht="12.75">
      <c r="A49" s="41" t="s">
        <v>114</v>
      </c>
      <c r="B49" s="29"/>
      <c r="C49" s="29"/>
      <c r="D49" s="29"/>
      <c r="E49" s="88">
        <v>0.33</v>
      </c>
      <c r="F49" s="93">
        <f t="shared" si="4"/>
        <v>0</v>
      </c>
    </row>
    <row r="50" spans="1:6" ht="12.75">
      <c r="A50" s="41" t="s">
        <v>115</v>
      </c>
      <c r="B50" s="29"/>
      <c r="C50" s="29"/>
      <c r="D50" s="29"/>
      <c r="E50" s="88">
        <v>0.33</v>
      </c>
      <c r="F50" s="93">
        <f t="shared" si="4"/>
        <v>0</v>
      </c>
    </row>
    <row r="51" spans="1:6" ht="12.75">
      <c r="A51" s="41" t="s">
        <v>116</v>
      </c>
      <c r="B51" s="29"/>
      <c r="C51" s="29"/>
      <c r="D51" s="29"/>
      <c r="E51" s="88">
        <v>0.33</v>
      </c>
      <c r="F51" s="93">
        <f t="shared" si="4"/>
        <v>0</v>
      </c>
    </row>
    <row r="52" spans="1:6" ht="12.75">
      <c r="A52" s="41" t="s">
        <v>117</v>
      </c>
      <c r="B52" s="29"/>
      <c r="C52" s="29"/>
      <c r="D52" s="29"/>
      <c r="E52" s="88">
        <v>0.33</v>
      </c>
      <c r="F52" s="93">
        <f t="shared" si="4"/>
        <v>0</v>
      </c>
    </row>
    <row r="53" spans="1:6" ht="12.75">
      <c r="A53" s="41" t="s">
        <v>118</v>
      </c>
      <c r="B53" s="29"/>
      <c r="C53" s="29"/>
      <c r="D53" s="29"/>
      <c r="E53" s="88">
        <v>0.33</v>
      </c>
      <c r="F53" s="93">
        <f t="shared" si="4"/>
        <v>0</v>
      </c>
    </row>
    <row r="54" spans="1:6" ht="12.75">
      <c r="A54" s="41" t="s">
        <v>119</v>
      </c>
      <c r="B54" s="29"/>
      <c r="C54" s="29"/>
      <c r="D54" s="29"/>
      <c r="E54" s="88">
        <v>0.33</v>
      </c>
      <c r="F54" s="93">
        <f t="shared" si="4"/>
        <v>0</v>
      </c>
    </row>
    <row r="55" spans="1:6" ht="12.75">
      <c r="A55" s="41" t="s">
        <v>120</v>
      </c>
      <c r="B55" s="29"/>
      <c r="C55" s="29"/>
      <c r="D55" s="29"/>
      <c r="E55" s="88">
        <v>0.33</v>
      </c>
      <c r="F55" s="93">
        <f t="shared" si="4"/>
        <v>0</v>
      </c>
    </row>
    <row r="56" spans="1:6" ht="12.75">
      <c r="A56" s="41" t="s">
        <v>121</v>
      </c>
      <c r="B56" s="29"/>
      <c r="C56" s="29"/>
      <c r="D56" s="29"/>
      <c r="E56" s="88">
        <v>0.33</v>
      </c>
      <c r="F56" s="93">
        <f t="shared" si="4"/>
        <v>0</v>
      </c>
    </row>
    <row r="57" spans="1:6" ht="12.75">
      <c r="A57" s="41" t="s">
        <v>122</v>
      </c>
      <c r="B57" s="29"/>
      <c r="C57" s="29"/>
      <c r="D57" s="29"/>
      <c r="E57" s="88">
        <v>0.33</v>
      </c>
      <c r="F57" s="93">
        <f t="shared" si="4"/>
        <v>0</v>
      </c>
    </row>
    <row r="58" spans="1:6" ht="12.75">
      <c r="A58" s="28" t="s">
        <v>128</v>
      </c>
      <c r="B58" s="29"/>
      <c r="C58" s="29"/>
      <c r="D58" s="47"/>
      <c r="E58" s="90"/>
      <c r="F58" s="91"/>
    </row>
    <row r="59" spans="1:6" ht="12.75">
      <c r="A59" s="41" t="s">
        <v>113</v>
      </c>
      <c r="B59" s="29"/>
      <c r="C59" s="29"/>
      <c r="D59" s="29"/>
      <c r="E59" s="88">
        <v>0.33</v>
      </c>
      <c r="F59" s="93">
        <f aca="true" t="shared" si="5" ref="F59:F68">SUM(B59:D59)*E59</f>
        <v>0</v>
      </c>
    </row>
    <row r="60" spans="1:6" ht="12.75">
      <c r="A60" s="41" t="s">
        <v>114</v>
      </c>
      <c r="B60" s="29"/>
      <c r="C60" s="29"/>
      <c r="D60" s="29"/>
      <c r="E60" s="88">
        <v>0.33</v>
      </c>
      <c r="F60" s="93">
        <f t="shared" si="5"/>
        <v>0</v>
      </c>
    </row>
    <row r="61" spans="1:6" ht="12.75">
      <c r="A61" s="41" t="s">
        <v>115</v>
      </c>
      <c r="B61" s="29"/>
      <c r="C61" s="29"/>
      <c r="D61" s="29"/>
      <c r="E61" s="88">
        <v>0.33</v>
      </c>
      <c r="F61" s="93">
        <f t="shared" si="5"/>
        <v>0</v>
      </c>
    </row>
    <row r="62" spans="1:6" ht="12.75">
      <c r="A62" s="41" t="s">
        <v>116</v>
      </c>
      <c r="B62" s="29"/>
      <c r="C62" s="29"/>
      <c r="D62" s="29"/>
      <c r="E62" s="88">
        <v>0.33</v>
      </c>
      <c r="F62" s="93">
        <f t="shared" si="5"/>
        <v>0</v>
      </c>
    </row>
    <row r="63" spans="1:6" ht="12.75">
      <c r="A63" s="41" t="s">
        <v>117</v>
      </c>
      <c r="B63" s="29"/>
      <c r="C63" s="29"/>
      <c r="D63" s="29"/>
      <c r="E63" s="88">
        <v>0.33</v>
      </c>
      <c r="F63" s="93">
        <f t="shared" si="5"/>
        <v>0</v>
      </c>
    </row>
    <row r="64" spans="1:6" ht="12.75">
      <c r="A64" s="41" t="s">
        <v>118</v>
      </c>
      <c r="B64" s="29"/>
      <c r="C64" s="29"/>
      <c r="D64" s="29"/>
      <c r="E64" s="88">
        <v>0.33</v>
      </c>
      <c r="F64" s="93">
        <f t="shared" si="5"/>
        <v>0</v>
      </c>
    </row>
    <row r="65" spans="1:6" ht="12.75">
      <c r="A65" s="41" t="s">
        <v>119</v>
      </c>
      <c r="B65" s="29"/>
      <c r="C65" s="29"/>
      <c r="D65" s="29"/>
      <c r="E65" s="88">
        <v>0.33</v>
      </c>
      <c r="F65" s="93">
        <f t="shared" si="5"/>
        <v>0</v>
      </c>
    </row>
    <row r="66" spans="1:6" ht="12.75">
      <c r="A66" s="41" t="s">
        <v>120</v>
      </c>
      <c r="B66" s="29"/>
      <c r="C66" s="29"/>
      <c r="D66" s="29"/>
      <c r="E66" s="88">
        <v>0.33</v>
      </c>
      <c r="F66" s="93">
        <f t="shared" si="5"/>
        <v>0</v>
      </c>
    </row>
    <row r="67" spans="1:6" ht="12.75">
      <c r="A67" s="41" t="s">
        <v>121</v>
      </c>
      <c r="B67" s="29"/>
      <c r="C67" s="29"/>
      <c r="D67" s="29"/>
      <c r="E67" s="88">
        <v>0.33</v>
      </c>
      <c r="F67" s="93">
        <f t="shared" si="5"/>
        <v>0</v>
      </c>
    </row>
    <row r="68" spans="1:6" ht="12.75">
      <c r="A68" s="41" t="s">
        <v>122</v>
      </c>
      <c r="B68" s="29"/>
      <c r="C68" s="29"/>
      <c r="D68" s="29"/>
      <c r="E68" s="88">
        <v>0.33</v>
      </c>
      <c r="F68" s="93">
        <f t="shared" si="5"/>
        <v>0</v>
      </c>
    </row>
    <row r="69" spans="1:6" ht="12.75">
      <c r="A69" s="28" t="s">
        <v>129</v>
      </c>
      <c r="B69" s="29"/>
      <c r="C69" s="29"/>
      <c r="D69" s="29"/>
      <c r="E69" s="90"/>
      <c r="F69" s="91"/>
    </row>
    <row r="70" spans="1:6" ht="12.75">
      <c r="A70" s="41" t="s">
        <v>130</v>
      </c>
      <c r="B70" s="29"/>
      <c r="C70" s="29"/>
      <c r="D70" s="29"/>
      <c r="E70" s="88">
        <v>0.33</v>
      </c>
      <c r="F70" s="93">
        <f aca="true" t="shared" si="6" ref="F70:F80">SUM(B70:D70)*E70</f>
        <v>0</v>
      </c>
    </row>
    <row r="71" spans="1:6" ht="12.75">
      <c r="A71" s="41" t="s">
        <v>131</v>
      </c>
      <c r="B71" s="29"/>
      <c r="C71" s="29"/>
      <c r="D71" s="29"/>
      <c r="E71" s="88">
        <v>0.33</v>
      </c>
      <c r="F71" s="93">
        <f t="shared" si="6"/>
        <v>0</v>
      </c>
    </row>
    <row r="72" spans="1:6" ht="12.75">
      <c r="A72" s="41" t="s">
        <v>132</v>
      </c>
      <c r="B72" s="29"/>
      <c r="C72" s="29"/>
      <c r="D72" s="29"/>
      <c r="E72" s="88">
        <v>0.33</v>
      </c>
      <c r="F72" s="93">
        <f t="shared" si="6"/>
        <v>0</v>
      </c>
    </row>
    <row r="73" spans="1:6" ht="12.75">
      <c r="A73" s="41" t="s">
        <v>133</v>
      </c>
      <c r="B73" s="29"/>
      <c r="C73" s="29"/>
      <c r="D73" s="29"/>
      <c r="E73" s="88">
        <v>0.33</v>
      </c>
      <c r="F73" s="93">
        <f t="shared" si="6"/>
        <v>0</v>
      </c>
    </row>
    <row r="74" spans="1:6" ht="12.75">
      <c r="A74" s="41" t="s">
        <v>134</v>
      </c>
      <c r="B74" s="29"/>
      <c r="C74" s="29"/>
      <c r="D74" s="29"/>
      <c r="E74" s="88">
        <v>0.33</v>
      </c>
      <c r="F74" s="93">
        <f t="shared" si="6"/>
        <v>0</v>
      </c>
    </row>
    <row r="75" spans="1:6" ht="12.75">
      <c r="A75" s="41" t="s">
        <v>135</v>
      </c>
      <c r="B75" s="29"/>
      <c r="C75" s="29"/>
      <c r="D75" s="29"/>
      <c r="E75" s="88">
        <v>0.33</v>
      </c>
      <c r="F75" s="93">
        <f t="shared" si="6"/>
        <v>0</v>
      </c>
    </row>
    <row r="76" spans="1:6" ht="12.75">
      <c r="A76" s="41" t="s">
        <v>136</v>
      </c>
      <c r="B76" s="29"/>
      <c r="C76" s="29"/>
      <c r="D76" s="29"/>
      <c r="E76" s="88">
        <v>0.33</v>
      </c>
      <c r="F76" s="93">
        <f t="shared" si="6"/>
        <v>0</v>
      </c>
    </row>
    <row r="77" spans="1:6" ht="12.75">
      <c r="A77" s="41" t="s">
        <v>137</v>
      </c>
      <c r="B77" s="29"/>
      <c r="C77" s="29"/>
      <c r="D77" s="29"/>
      <c r="E77" s="88">
        <v>0.33</v>
      </c>
      <c r="F77" s="93">
        <f t="shared" si="6"/>
        <v>0</v>
      </c>
    </row>
    <row r="78" spans="1:6" ht="12.75">
      <c r="A78" s="41" t="s">
        <v>138</v>
      </c>
      <c r="B78" s="29"/>
      <c r="C78" s="29"/>
      <c r="D78" s="29"/>
      <c r="E78" s="88">
        <v>0.33</v>
      </c>
      <c r="F78" s="93">
        <f t="shared" si="6"/>
        <v>0</v>
      </c>
    </row>
    <row r="79" spans="1:6" ht="12.75">
      <c r="A79" s="41" t="s">
        <v>139</v>
      </c>
      <c r="B79" s="29"/>
      <c r="C79" s="29"/>
      <c r="D79" s="29"/>
      <c r="E79" s="88">
        <v>0.33</v>
      </c>
      <c r="F79" s="93">
        <f t="shared" si="6"/>
        <v>0</v>
      </c>
    </row>
    <row r="80" spans="1:6" ht="23.25" customHeight="1">
      <c r="A80" s="54" t="s">
        <v>255</v>
      </c>
      <c r="B80" s="29">
        <f>SUM(B4:B79)</f>
        <v>0</v>
      </c>
      <c r="C80" s="29">
        <f>SUM(C4:C79)</f>
        <v>0</v>
      </c>
      <c r="D80" s="29">
        <f>SUM(D4:D79)</f>
        <v>0</v>
      </c>
      <c r="E80" s="88">
        <v>0.33</v>
      </c>
      <c r="F80" s="93">
        <f t="shared" si="6"/>
        <v>0</v>
      </c>
    </row>
    <row r="81" spans="1:4" ht="13.5" thickBot="1">
      <c r="A81" s="55"/>
      <c r="B81" s="55"/>
      <c r="C81" s="55"/>
      <c r="D81" s="55"/>
    </row>
    <row r="82" spans="1:4" ht="13.5" thickBot="1">
      <c r="A82" s="150" t="s">
        <v>111</v>
      </c>
      <c r="B82" s="153"/>
      <c r="C82" s="153"/>
      <c r="D82" s="154"/>
    </row>
    <row r="83" spans="1:4" ht="12.75">
      <c r="A83" s="55"/>
      <c r="B83" s="55"/>
      <c r="C83" s="55"/>
      <c r="D83" s="55"/>
    </row>
    <row r="84" spans="1:4" ht="12.75">
      <c r="A84" s="55"/>
      <c r="B84" s="55"/>
      <c r="C84" s="55"/>
      <c r="D84" s="55"/>
    </row>
    <row r="85" spans="1:4" ht="12.75">
      <c r="A85" s="55"/>
      <c r="B85" s="55"/>
      <c r="C85" s="55"/>
      <c r="D85" s="55"/>
    </row>
    <row r="86" spans="1:4" ht="12.75">
      <c r="A86" s="55"/>
      <c r="B86" s="55"/>
      <c r="C86" s="55"/>
      <c r="D86" s="55"/>
    </row>
    <row r="87" spans="1:4" ht="12.75">
      <c r="A87" s="55"/>
      <c r="B87" s="55"/>
      <c r="C87" s="55"/>
      <c r="D87" s="55"/>
    </row>
    <row r="88" spans="1:4" ht="12.75">
      <c r="A88" s="55"/>
      <c r="B88" s="55"/>
      <c r="C88" s="55"/>
      <c r="D88" s="55"/>
    </row>
    <row r="89" spans="1:4" ht="12.75">
      <c r="A89" s="55"/>
      <c r="B89" s="55"/>
      <c r="C89" s="55"/>
      <c r="D89" s="55"/>
    </row>
    <row r="90" spans="1:4" ht="12.75">
      <c r="A90" s="55"/>
      <c r="B90" s="55"/>
      <c r="C90" s="55"/>
      <c r="D90" s="55"/>
    </row>
    <row r="91" spans="1:4" ht="12.75">
      <c r="A91" s="55"/>
      <c r="B91" s="55"/>
      <c r="C91" s="55"/>
      <c r="D91" s="55"/>
    </row>
    <row r="92" spans="1:4" ht="12.75">
      <c r="A92" s="55"/>
      <c r="B92" s="55"/>
      <c r="C92" s="55"/>
      <c r="D92" s="55"/>
    </row>
    <row r="93" spans="1:4" ht="12.75">
      <c r="A93" s="55"/>
      <c r="B93" s="55"/>
      <c r="C93" s="55"/>
      <c r="D93" s="55"/>
    </row>
    <row r="94" spans="1:4" ht="12.75">
      <c r="A94" s="55"/>
      <c r="B94" s="55"/>
      <c r="C94" s="55"/>
      <c r="D94" s="55"/>
    </row>
    <row r="95" spans="1:4" ht="12.75">
      <c r="A95" s="55"/>
      <c r="B95" s="55"/>
      <c r="C95" s="55"/>
      <c r="D95" s="55"/>
    </row>
    <row r="96" spans="1:4" ht="12.75">
      <c r="A96" s="55"/>
      <c r="B96" s="55"/>
      <c r="C96" s="55"/>
      <c r="D96" s="55"/>
    </row>
    <row r="97" spans="1:4" ht="12.75">
      <c r="A97" s="55"/>
      <c r="B97" s="55"/>
      <c r="C97" s="55"/>
      <c r="D97" s="55"/>
    </row>
    <row r="98" spans="1:4" ht="12.75">
      <c r="A98" s="55"/>
      <c r="B98" s="55"/>
      <c r="C98" s="55"/>
      <c r="D98" s="55"/>
    </row>
    <row r="99" spans="1:4" ht="12.75">
      <c r="A99" s="55"/>
      <c r="B99" s="55"/>
      <c r="C99" s="55"/>
      <c r="D99" s="55"/>
    </row>
    <row r="100" spans="1:4" ht="12.75">
      <c r="A100" s="55"/>
      <c r="B100" s="55"/>
      <c r="C100" s="55"/>
      <c r="D100" s="55"/>
    </row>
  </sheetData>
  <mergeCells count="1">
    <mergeCell ref="A82:D82"/>
  </mergeCells>
  <printOptions horizontalCentered="1"/>
  <pageMargins left="0.25" right="0.25" top="0.68" bottom="0.5" header="0.25" footer="0.25"/>
  <pageSetup fitToHeight="0" fitToWidth="1" horizontalDpi="600" verticalDpi="600" orientation="portrait" r:id="rId1"/>
  <headerFooter alignWithMargins="0">
    <oddHeader>&amp;CATTACHMENT F-6 FIBER
PRICE SHEET</oddHeader>
    <oddFooter>&amp;L&amp;A&amp;C&amp;P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workbookViewId="0" topLeftCell="C144">
      <selection activeCell="D150" sqref="D150"/>
    </sheetView>
  </sheetViews>
  <sheetFormatPr defaultColWidth="9.140625" defaultRowHeight="12.75"/>
  <cols>
    <col min="1" max="1" width="49.421875" style="0" customWidth="1"/>
    <col min="2" max="2" width="17.57421875" style="66" customWidth="1"/>
    <col min="3" max="3" width="17.421875" style="0" customWidth="1"/>
    <col min="4" max="4" width="16.421875" style="0" customWidth="1"/>
    <col min="5" max="5" width="39.421875" style="0" customWidth="1"/>
    <col min="6" max="6" width="17.421875" style="0" customWidth="1"/>
    <col min="7" max="7" width="16.57421875" style="0" customWidth="1"/>
    <col min="8" max="8" width="16.7109375" style="0" customWidth="1"/>
  </cols>
  <sheetData>
    <row r="1" spans="1:8" ht="12.75">
      <c r="A1" s="70"/>
      <c r="B1" s="56"/>
      <c r="C1" s="56"/>
      <c r="D1" s="57"/>
      <c r="E1" s="33"/>
      <c r="F1" s="33"/>
      <c r="G1" s="33"/>
      <c r="H1" s="33"/>
    </row>
    <row r="2" spans="1:8" ht="26.25" thickBot="1">
      <c r="A2" s="36" t="s">
        <v>287</v>
      </c>
      <c r="B2" s="51" t="s">
        <v>288</v>
      </c>
      <c r="C2" s="51" t="s">
        <v>289</v>
      </c>
      <c r="D2" s="52" t="s">
        <v>290</v>
      </c>
      <c r="E2" s="33"/>
      <c r="F2" s="33"/>
      <c r="G2" s="33"/>
      <c r="H2" s="33"/>
    </row>
    <row r="3" spans="1:8" ht="12.75">
      <c r="A3" s="38"/>
      <c r="B3" s="58"/>
      <c r="C3" s="38"/>
      <c r="D3" s="38"/>
      <c r="E3" s="40"/>
      <c r="F3" s="34"/>
      <c r="G3" s="34"/>
      <c r="H3" s="34"/>
    </row>
    <row r="4" spans="1:8" ht="12.75">
      <c r="A4" s="28" t="s">
        <v>280</v>
      </c>
      <c r="B4" s="59"/>
      <c r="C4" s="60"/>
      <c r="D4" s="60"/>
      <c r="E4" s="42"/>
      <c r="F4" s="43"/>
      <c r="G4" s="34"/>
      <c r="H4" s="34"/>
    </row>
    <row r="5" spans="1:8" ht="12.75">
      <c r="A5" s="41" t="s">
        <v>140</v>
      </c>
      <c r="B5" s="61">
        <v>10</v>
      </c>
      <c r="C5" s="29"/>
      <c r="D5" s="29"/>
      <c r="E5" s="42"/>
      <c r="F5" s="34"/>
      <c r="G5" s="34"/>
      <c r="H5" s="34"/>
    </row>
    <row r="6" spans="1:8" ht="12.75">
      <c r="A6" s="41" t="s">
        <v>141</v>
      </c>
      <c r="B6" s="61">
        <v>5</v>
      </c>
      <c r="C6" s="29"/>
      <c r="D6" s="29"/>
      <c r="E6" s="42"/>
      <c r="F6" s="34"/>
      <c r="G6" s="34"/>
      <c r="H6" s="34"/>
    </row>
    <row r="7" spans="1:8" ht="12.75">
      <c r="A7" s="111" t="s">
        <v>306</v>
      </c>
      <c r="B7" s="61">
        <v>2</v>
      </c>
      <c r="C7" s="29"/>
      <c r="D7" s="29"/>
      <c r="E7" s="42"/>
      <c r="F7" s="34"/>
      <c r="G7" s="34"/>
      <c r="H7" s="34"/>
    </row>
    <row r="8" spans="1:8" ht="12.75">
      <c r="A8" s="41" t="s">
        <v>143</v>
      </c>
      <c r="B8" s="61">
        <v>10</v>
      </c>
      <c r="C8" s="29"/>
      <c r="D8" s="29"/>
      <c r="E8" s="42"/>
      <c r="F8" s="34"/>
      <c r="G8" s="34"/>
      <c r="H8" s="34"/>
    </row>
    <row r="9" spans="1:8" ht="12.75">
      <c r="A9" s="41" t="s">
        <v>141</v>
      </c>
      <c r="B9" s="61">
        <v>5</v>
      </c>
      <c r="C9" s="29"/>
      <c r="D9" s="29"/>
      <c r="E9" s="34"/>
      <c r="F9" s="34"/>
      <c r="G9" s="34"/>
      <c r="H9" s="34"/>
    </row>
    <row r="10" spans="1:8" ht="12.75">
      <c r="A10" s="111" t="s">
        <v>306</v>
      </c>
      <c r="B10" s="61">
        <v>2</v>
      </c>
      <c r="C10" s="29"/>
      <c r="D10" s="29"/>
      <c r="E10" s="42"/>
      <c r="F10" s="43"/>
      <c r="G10" s="34"/>
      <c r="H10" s="34"/>
    </row>
    <row r="11" spans="1:8" ht="12.75">
      <c r="A11" s="41" t="s">
        <v>144</v>
      </c>
      <c r="B11" s="61">
        <v>10</v>
      </c>
      <c r="C11" s="29"/>
      <c r="D11" s="29"/>
      <c r="E11" s="42"/>
      <c r="F11" s="34"/>
      <c r="G11" s="34"/>
      <c r="H11" s="34"/>
    </row>
    <row r="12" spans="1:8" ht="12.75">
      <c r="A12" s="41" t="s">
        <v>141</v>
      </c>
      <c r="B12" s="61">
        <v>5</v>
      </c>
      <c r="C12" s="29"/>
      <c r="D12" s="29"/>
      <c r="E12" s="42"/>
      <c r="F12" s="34"/>
      <c r="G12" s="34"/>
      <c r="H12" s="34"/>
    </row>
    <row r="13" spans="1:8" ht="12.75">
      <c r="A13" s="41" t="s">
        <v>142</v>
      </c>
      <c r="B13" s="61">
        <v>2</v>
      </c>
      <c r="C13" s="29"/>
      <c r="D13" s="29"/>
      <c r="E13" s="42"/>
      <c r="F13" s="34"/>
      <c r="G13" s="34"/>
      <c r="H13" s="34"/>
    </row>
    <row r="14" spans="1:8" ht="12.75">
      <c r="A14" s="41" t="s">
        <v>145</v>
      </c>
      <c r="B14" s="61">
        <v>10</v>
      </c>
      <c r="C14" s="29"/>
      <c r="D14" s="29"/>
      <c r="E14" s="42"/>
      <c r="F14" s="34"/>
      <c r="G14" s="34"/>
      <c r="H14" s="34"/>
    </row>
    <row r="15" spans="1:8" ht="12.75">
      <c r="A15" s="41" t="s">
        <v>141</v>
      </c>
      <c r="B15" s="61">
        <v>5</v>
      </c>
      <c r="C15" s="29"/>
      <c r="D15" s="29"/>
      <c r="E15" s="34"/>
      <c r="F15" s="34"/>
      <c r="G15" s="34"/>
      <c r="H15" s="34"/>
    </row>
    <row r="16" spans="1:8" ht="12.75">
      <c r="A16" s="41" t="s">
        <v>146</v>
      </c>
      <c r="B16" s="61">
        <v>10</v>
      </c>
      <c r="C16" s="29"/>
      <c r="D16" s="29"/>
      <c r="E16" s="42"/>
      <c r="F16" s="43"/>
      <c r="G16" s="34"/>
      <c r="H16" s="34"/>
    </row>
    <row r="17" spans="1:8" ht="12.75">
      <c r="A17" s="41" t="s">
        <v>141</v>
      </c>
      <c r="B17" s="61">
        <v>5</v>
      </c>
      <c r="C17" s="29"/>
      <c r="D17" s="29"/>
      <c r="E17" s="42"/>
      <c r="F17" s="34"/>
      <c r="G17" s="34"/>
      <c r="H17" s="34"/>
    </row>
    <row r="18" spans="1:8" ht="12.75">
      <c r="A18" s="41" t="s">
        <v>142</v>
      </c>
      <c r="B18" s="61">
        <v>2</v>
      </c>
      <c r="C18" s="29"/>
      <c r="D18" s="29"/>
      <c r="E18" s="42"/>
      <c r="F18" s="34"/>
      <c r="G18" s="34"/>
      <c r="H18" s="34"/>
    </row>
    <row r="19" spans="1:8" ht="12.75">
      <c r="A19" s="28" t="s">
        <v>147</v>
      </c>
      <c r="B19" s="59"/>
      <c r="C19" s="47"/>
      <c r="D19" s="47"/>
      <c r="E19" s="42"/>
      <c r="F19" s="43"/>
      <c r="G19" s="34"/>
      <c r="H19" s="34"/>
    </row>
    <row r="20" spans="1:8" ht="12.75">
      <c r="A20" s="41" t="s">
        <v>148</v>
      </c>
      <c r="B20" s="61">
        <v>25</v>
      </c>
      <c r="C20" s="29"/>
      <c r="D20" s="29"/>
      <c r="E20" s="42"/>
      <c r="F20" s="34"/>
      <c r="G20" s="34"/>
      <c r="H20" s="34"/>
    </row>
    <row r="21" spans="1:8" ht="12.75">
      <c r="A21" s="41" t="s">
        <v>149</v>
      </c>
      <c r="B21" s="61">
        <v>25</v>
      </c>
      <c r="C21" s="29"/>
      <c r="D21" s="29"/>
      <c r="E21" s="42"/>
      <c r="F21" s="34"/>
      <c r="G21" s="34"/>
      <c r="H21" s="34"/>
    </row>
    <row r="22" spans="1:8" ht="12.75">
      <c r="A22" s="41" t="s">
        <v>150</v>
      </c>
      <c r="B22" s="61">
        <v>20</v>
      </c>
      <c r="C22" s="29"/>
      <c r="D22" s="29"/>
      <c r="E22" s="34"/>
      <c r="F22" s="34"/>
      <c r="G22" s="34"/>
      <c r="H22" s="34"/>
    </row>
    <row r="23" spans="1:8" ht="12.75">
      <c r="A23" s="41" t="s">
        <v>151</v>
      </c>
      <c r="B23" s="61">
        <v>20</v>
      </c>
      <c r="C23" s="29"/>
      <c r="D23" s="29"/>
      <c r="E23" s="42"/>
      <c r="F23" s="34"/>
      <c r="G23" s="34"/>
      <c r="H23" s="34"/>
    </row>
    <row r="24" spans="1:8" ht="12.75">
      <c r="A24" s="41" t="s">
        <v>152</v>
      </c>
      <c r="B24" s="61">
        <v>15</v>
      </c>
      <c r="C24" s="29"/>
      <c r="D24" s="29"/>
      <c r="E24" s="42"/>
      <c r="F24" s="34"/>
      <c r="G24" s="34"/>
      <c r="H24" s="34"/>
    </row>
    <row r="25" spans="1:8" ht="12.75">
      <c r="A25" s="41" t="s">
        <v>153</v>
      </c>
      <c r="B25" s="61">
        <v>15</v>
      </c>
      <c r="C25" s="29"/>
      <c r="D25" s="29"/>
      <c r="E25" s="42"/>
      <c r="F25" s="34"/>
      <c r="G25" s="34"/>
      <c r="H25" s="34"/>
    </row>
    <row r="26" spans="1:8" ht="12.75">
      <c r="A26" s="41" t="s">
        <v>154</v>
      </c>
      <c r="B26" s="61">
        <v>20</v>
      </c>
      <c r="C26" s="29"/>
      <c r="D26" s="29"/>
      <c r="E26" s="42"/>
      <c r="F26" s="34"/>
      <c r="G26" s="34"/>
      <c r="H26" s="34"/>
    </row>
    <row r="27" spans="1:8" ht="12.75">
      <c r="A27" s="41" t="s">
        <v>155</v>
      </c>
      <c r="B27" s="61">
        <v>15</v>
      </c>
      <c r="C27" s="29"/>
      <c r="D27" s="29"/>
      <c r="E27" s="42"/>
      <c r="F27" s="34"/>
      <c r="G27" s="34"/>
      <c r="H27" s="34"/>
    </row>
    <row r="28" spans="1:8" ht="12.75">
      <c r="A28" s="41" t="s">
        <v>156</v>
      </c>
      <c r="B28" s="61">
        <v>10</v>
      </c>
      <c r="C28" s="29"/>
      <c r="D28" s="29"/>
      <c r="E28" s="34"/>
      <c r="F28" s="34"/>
      <c r="G28" s="34"/>
      <c r="H28" s="34"/>
    </row>
    <row r="29" spans="1:8" ht="12.75">
      <c r="A29" s="41" t="s">
        <v>157</v>
      </c>
      <c r="B29" s="61">
        <v>500</v>
      </c>
      <c r="C29" s="29"/>
      <c r="D29" s="29"/>
      <c r="E29" s="42"/>
      <c r="F29" s="43"/>
      <c r="G29" s="34"/>
      <c r="H29" s="34"/>
    </row>
    <row r="30" spans="1:8" ht="12.75">
      <c r="A30" s="41" t="s">
        <v>158</v>
      </c>
      <c r="B30" s="61">
        <v>500</v>
      </c>
      <c r="C30" s="29"/>
      <c r="D30" s="29"/>
      <c r="E30" s="42"/>
      <c r="F30" s="34"/>
      <c r="G30" s="34"/>
      <c r="H30" s="34"/>
    </row>
    <row r="31" spans="1:8" ht="12.75">
      <c r="A31" s="41" t="s">
        <v>159</v>
      </c>
      <c r="B31" s="61">
        <v>500</v>
      </c>
      <c r="C31" s="29"/>
      <c r="D31" s="29"/>
      <c r="E31" s="42"/>
      <c r="F31" s="34"/>
      <c r="G31" s="34"/>
      <c r="H31" s="34"/>
    </row>
    <row r="32" spans="1:8" ht="12.75">
      <c r="A32" s="41" t="s">
        <v>160</v>
      </c>
      <c r="B32" s="61">
        <v>500</v>
      </c>
      <c r="C32" s="29"/>
      <c r="D32" s="29"/>
      <c r="E32" s="42"/>
      <c r="F32" s="34"/>
      <c r="G32" s="34"/>
      <c r="H32" s="34"/>
    </row>
    <row r="33" spans="1:8" ht="12.75">
      <c r="A33" s="28" t="s">
        <v>161</v>
      </c>
      <c r="B33" s="59"/>
      <c r="C33" s="47"/>
      <c r="D33" s="47"/>
      <c r="E33" s="42"/>
      <c r="F33" s="34"/>
      <c r="G33" s="34"/>
      <c r="H33" s="34"/>
    </row>
    <row r="34" spans="1:8" ht="12.75">
      <c r="A34" s="41" t="s">
        <v>162</v>
      </c>
      <c r="B34" s="61">
        <v>30</v>
      </c>
      <c r="C34" s="29"/>
      <c r="D34" s="29"/>
      <c r="E34" s="34"/>
      <c r="F34" s="34"/>
      <c r="G34" s="34"/>
      <c r="H34" s="34"/>
    </row>
    <row r="35" spans="1:8" ht="12.75">
      <c r="A35" s="41" t="s">
        <v>163</v>
      </c>
      <c r="B35" s="61">
        <v>24</v>
      </c>
      <c r="C35" s="29"/>
      <c r="D35" s="29"/>
      <c r="E35" s="42"/>
      <c r="F35" s="43"/>
      <c r="G35" s="34"/>
      <c r="H35" s="34"/>
    </row>
    <row r="36" spans="1:8" ht="12.75">
      <c r="A36" s="41" t="s">
        <v>164</v>
      </c>
      <c r="B36" s="61">
        <v>15</v>
      </c>
      <c r="C36" s="29"/>
      <c r="D36" s="29"/>
      <c r="E36" s="42"/>
      <c r="F36" s="34"/>
      <c r="G36" s="34"/>
      <c r="H36" s="34"/>
    </row>
    <row r="37" spans="1:8" ht="12.75">
      <c r="A37" s="41" t="s">
        <v>165</v>
      </c>
      <c r="B37" s="61">
        <v>5</v>
      </c>
      <c r="C37" s="29"/>
      <c r="D37" s="29"/>
      <c r="E37" s="42"/>
      <c r="F37" s="34"/>
      <c r="G37" s="34"/>
      <c r="H37" s="34"/>
    </row>
    <row r="38" spans="1:8" ht="12.75">
      <c r="A38" s="41" t="s">
        <v>166</v>
      </c>
      <c r="B38" s="61">
        <v>500</v>
      </c>
      <c r="C38" s="29"/>
      <c r="D38" s="29"/>
      <c r="E38" s="42"/>
      <c r="F38" s="34"/>
      <c r="G38" s="34"/>
      <c r="H38" s="34"/>
    </row>
    <row r="39" spans="1:8" ht="12.75">
      <c r="A39" s="41" t="s">
        <v>167</v>
      </c>
      <c r="B39" s="61">
        <v>300</v>
      </c>
      <c r="C39" s="29"/>
      <c r="D39" s="29"/>
      <c r="E39" s="42"/>
      <c r="F39" s="34"/>
      <c r="G39" s="34"/>
      <c r="H39" s="34"/>
    </row>
    <row r="40" spans="1:8" ht="12.75">
      <c r="A40" s="41" t="s">
        <v>168</v>
      </c>
      <c r="B40" s="61">
        <v>100</v>
      </c>
      <c r="C40" s="29"/>
      <c r="D40" s="29"/>
      <c r="E40" s="34"/>
      <c r="F40" s="34"/>
      <c r="G40" s="34"/>
      <c r="H40" s="34"/>
    </row>
    <row r="41" spans="1:8" ht="12.75">
      <c r="A41" s="41" t="s">
        <v>169</v>
      </c>
      <c r="B41" s="61">
        <v>50</v>
      </c>
      <c r="C41" s="29"/>
      <c r="D41" s="29"/>
      <c r="E41" s="42"/>
      <c r="F41" s="43"/>
      <c r="G41" s="34"/>
      <c r="H41" s="34"/>
    </row>
    <row r="42" spans="1:8" ht="12.75">
      <c r="A42" s="41" t="s">
        <v>170</v>
      </c>
      <c r="B42" s="61">
        <v>800</v>
      </c>
      <c r="C42" s="29"/>
      <c r="D42" s="29"/>
      <c r="E42" s="42"/>
      <c r="F42" s="43"/>
      <c r="G42" s="34"/>
      <c r="H42" s="34"/>
    </row>
    <row r="43" spans="1:8" ht="12.75">
      <c r="A43" s="41" t="s">
        <v>171</v>
      </c>
      <c r="B43" s="61">
        <v>200</v>
      </c>
      <c r="C43" s="29"/>
      <c r="D43" s="29"/>
      <c r="E43" s="42"/>
      <c r="F43" s="43"/>
      <c r="G43" s="34"/>
      <c r="H43" s="34"/>
    </row>
    <row r="44" spans="1:8" ht="12.75">
      <c r="A44" s="28" t="s">
        <v>172</v>
      </c>
      <c r="B44" s="61"/>
      <c r="C44" s="47"/>
      <c r="D44" s="47"/>
      <c r="E44" s="42"/>
      <c r="F44" s="43"/>
      <c r="G44" s="34"/>
      <c r="H44" s="34"/>
    </row>
    <row r="45" spans="1:8" ht="12.75">
      <c r="A45" s="41" t="s">
        <v>173</v>
      </c>
      <c r="B45" s="61">
        <v>10</v>
      </c>
      <c r="C45" s="29"/>
      <c r="D45" s="29"/>
      <c r="E45" s="42"/>
      <c r="F45" s="34"/>
      <c r="G45" s="34"/>
      <c r="H45" s="34"/>
    </row>
    <row r="46" spans="1:8" ht="12.75">
      <c r="A46" s="41" t="s">
        <v>174</v>
      </c>
      <c r="B46" s="61">
        <v>10</v>
      </c>
      <c r="C46" s="29"/>
      <c r="D46" s="29"/>
      <c r="E46" s="42"/>
      <c r="F46" s="34"/>
      <c r="G46" s="34"/>
      <c r="H46" s="34"/>
    </row>
    <row r="47" spans="1:8" ht="12.75">
      <c r="A47" s="41" t="s">
        <v>175</v>
      </c>
      <c r="B47" s="61">
        <v>20</v>
      </c>
      <c r="C47" s="29"/>
      <c r="D47" s="29"/>
      <c r="E47" s="42"/>
      <c r="F47" s="43"/>
      <c r="G47" s="34"/>
      <c r="H47" s="34"/>
    </row>
    <row r="48" spans="1:8" ht="12.75">
      <c r="A48" s="41" t="s">
        <v>176</v>
      </c>
      <c r="B48" s="61">
        <v>20</v>
      </c>
      <c r="C48" s="29"/>
      <c r="D48" s="29"/>
      <c r="E48" s="42"/>
      <c r="F48" s="34"/>
      <c r="G48" s="34"/>
      <c r="H48" s="34"/>
    </row>
    <row r="49" spans="1:8" ht="12.75">
      <c r="A49" s="41" t="s">
        <v>177</v>
      </c>
      <c r="B49" s="61">
        <v>50</v>
      </c>
      <c r="C49" s="29"/>
      <c r="D49" s="29"/>
      <c r="E49" s="42"/>
      <c r="F49" s="34"/>
      <c r="G49" s="34"/>
      <c r="H49" s="34"/>
    </row>
    <row r="50" spans="1:8" ht="12.75">
      <c r="A50" s="41" t="s">
        <v>178</v>
      </c>
      <c r="B50" s="61">
        <v>50</v>
      </c>
      <c r="C50" s="29"/>
      <c r="D50" s="29"/>
      <c r="E50" s="42"/>
      <c r="F50" s="34"/>
      <c r="G50" s="34"/>
      <c r="H50" s="34"/>
    </row>
    <row r="51" spans="1:8" ht="12.75">
      <c r="A51" s="28" t="s">
        <v>179</v>
      </c>
      <c r="B51" s="61"/>
      <c r="C51" s="29"/>
      <c r="D51" s="47"/>
      <c r="E51" s="42"/>
      <c r="F51" s="34"/>
      <c r="G51" s="34"/>
      <c r="H51" s="34"/>
    </row>
    <row r="52" spans="1:8" ht="12.75">
      <c r="A52" s="41" t="s">
        <v>173</v>
      </c>
      <c r="B52" s="61">
        <v>10</v>
      </c>
      <c r="C52" s="29"/>
      <c r="D52" s="29"/>
      <c r="E52" s="42"/>
      <c r="F52" s="34"/>
      <c r="G52" s="34"/>
      <c r="H52" s="34"/>
    </row>
    <row r="53" spans="1:8" ht="12.75">
      <c r="A53" s="41" t="s">
        <v>175</v>
      </c>
      <c r="B53" s="61">
        <v>20</v>
      </c>
      <c r="C53" s="29"/>
      <c r="D53" s="29"/>
      <c r="E53" s="42"/>
      <c r="F53" s="34"/>
      <c r="G53" s="34"/>
      <c r="H53" s="34"/>
    </row>
    <row r="54" spans="1:8" ht="12.75">
      <c r="A54" s="41" t="s">
        <v>177</v>
      </c>
      <c r="B54" s="61">
        <v>50</v>
      </c>
      <c r="C54" s="29"/>
      <c r="D54" s="29"/>
      <c r="E54" s="42"/>
      <c r="F54" s="34"/>
      <c r="G54" s="34"/>
      <c r="H54" s="34"/>
    </row>
    <row r="55" spans="1:8" ht="12.75">
      <c r="A55" s="28" t="s">
        <v>180</v>
      </c>
      <c r="B55" s="61"/>
      <c r="C55" s="29"/>
      <c r="D55" s="47"/>
      <c r="E55" s="34"/>
      <c r="F55" s="34"/>
      <c r="G55" s="34"/>
      <c r="H55" s="34"/>
    </row>
    <row r="56" spans="1:8" ht="12.75">
      <c r="A56" s="41" t="s">
        <v>173</v>
      </c>
      <c r="B56" s="61">
        <v>10</v>
      </c>
      <c r="C56" s="29"/>
      <c r="D56" s="29"/>
      <c r="E56" s="42"/>
      <c r="F56" s="34"/>
      <c r="G56" s="34"/>
      <c r="H56" s="34"/>
    </row>
    <row r="57" spans="1:8" ht="12.75">
      <c r="A57" s="41" t="s">
        <v>175</v>
      </c>
      <c r="B57" s="61">
        <v>20</v>
      </c>
      <c r="C57" s="29"/>
      <c r="D57" s="29"/>
      <c r="E57" s="42"/>
      <c r="F57" s="34"/>
      <c r="G57" s="34"/>
      <c r="H57" s="34"/>
    </row>
    <row r="58" spans="1:8" ht="12.75">
      <c r="A58" s="41" t="s">
        <v>177</v>
      </c>
      <c r="B58" s="61">
        <v>50</v>
      </c>
      <c r="C58" s="29"/>
      <c r="D58" s="29"/>
      <c r="E58" s="42"/>
      <c r="F58" s="34"/>
      <c r="G58" s="34"/>
      <c r="H58" s="34"/>
    </row>
    <row r="59" spans="1:8" ht="12.75">
      <c r="A59" s="41" t="s">
        <v>181</v>
      </c>
      <c r="B59" s="59"/>
      <c r="C59" s="47"/>
      <c r="D59" s="47"/>
      <c r="E59" s="42"/>
      <c r="F59" s="34"/>
      <c r="G59" s="34"/>
      <c r="H59" s="34"/>
    </row>
    <row r="60" spans="1:8" ht="12.75">
      <c r="A60" s="41" t="s">
        <v>182</v>
      </c>
      <c r="B60" s="61">
        <v>100</v>
      </c>
      <c r="C60" s="29"/>
      <c r="D60" s="29"/>
      <c r="E60" s="42"/>
      <c r="F60" s="34"/>
      <c r="G60" s="34"/>
      <c r="H60" s="34"/>
    </row>
    <row r="61" spans="1:8" ht="12.75">
      <c r="A61" s="41" t="s">
        <v>183</v>
      </c>
      <c r="B61" s="61">
        <v>80</v>
      </c>
      <c r="C61" s="29"/>
      <c r="D61" s="29"/>
      <c r="E61" s="42"/>
      <c r="F61" s="34"/>
      <c r="G61" s="34"/>
      <c r="H61" s="34"/>
    </row>
    <row r="62" spans="1:8" ht="12.75">
      <c r="A62" s="41" t="s">
        <v>184</v>
      </c>
      <c r="B62" s="61">
        <v>60</v>
      </c>
      <c r="C62" s="29"/>
      <c r="D62" s="29"/>
      <c r="E62" s="42"/>
      <c r="F62" s="34"/>
      <c r="G62" s="34"/>
      <c r="H62" s="34"/>
    </row>
    <row r="63" spans="1:8" ht="12.75">
      <c r="A63" s="41" t="s">
        <v>185</v>
      </c>
      <c r="B63" s="61">
        <v>40</v>
      </c>
      <c r="C63" s="29"/>
      <c r="D63" s="29"/>
      <c r="E63" s="42"/>
      <c r="F63" s="34"/>
      <c r="G63" s="34"/>
      <c r="H63" s="34"/>
    </row>
    <row r="64" spans="1:8" ht="12.75">
      <c r="A64" s="41" t="s">
        <v>186</v>
      </c>
      <c r="B64" s="61">
        <v>20</v>
      </c>
      <c r="C64" s="29"/>
      <c r="D64" s="29"/>
      <c r="E64" s="42"/>
      <c r="F64" s="34"/>
      <c r="G64" s="34"/>
      <c r="H64" s="34"/>
    </row>
    <row r="65" spans="1:8" ht="12.75">
      <c r="A65" s="41" t="s">
        <v>187</v>
      </c>
      <c r="B65" s="61">
        <v>10</v>
      </c>
      <c r="C65" s="29"/>
      <c r="D65" s="29"/>
      <c r="E65" s="42"/>
      <c r="F65" s="34"/>
      <c r="G65" s="34"/>
      <c r="H65" s="34"/>
    </row>
    <row r="66" spans="1:8" ht="12.75">
      <c r="A66" s="41" t="s">
        <v>188</v>
      </c>
      <c r="B66" s="61">
        <v>100</v>
      </c>
      <c r="C66" s="29"/>
      <c r="D66" s="29"/>
      <c r="E66" s="34"/>
      <c r="F66" s="34"/>
      <c r="G66" s="34"/>
      <c r="H66" s="34"/>
    </row>
    <row r="67" spans="1:8" ht="12.75">
      <c r="A67" s="41" t="s">
        <v>189</v>
      </c>
      <c r="B67" s="61">
        <v>80</v>
      </c>
      <c r="C67" s="29"/>
      <c r="D67" s="29"/>
      <c r="E67" s="42"/>
      <c r="F67" s="34"/>
      <c r="G67" s="34"/>
      <c r="H67" s="34"/>
    </row>
    <row r="68" spans="1:8" ht="12.75">
      <c r="A68" s="41" t="s">
        <v>190</v>
      </c>
      <c r="B68" s="61">
        <v>60</v>
      </c>
      <c r="C68" s="29"/>
      <c r="D68" s="29"/>
      <c r="E68" s="42"/>
      <c r="F68" s="34"/>
      <c r="G68" s="34"/>
      <c r="H68" s="34"/>
    </row>
    <row r="69" spans="1:8" ht="12.75">
      <c r="A69" s="41" t="s">
        <v>191</v>
      </c>
      <c r="B69" s="61">
        <v>40</v>
      </c>
      <c r="C69" s="29"/>
      <c r="D69" s="29"/>
      <c r="E69" s="42"/>
      <c r="F69" s="34"/>
      <c r="G69" s="34"/>
      <c r="H69" s="34"/>
    </row>
    <row r="70" spans="1:8" ht="12.75">
      <c r="A70" s="41" t="s">
        <v>192</v>
      </c>
      <c r="B70" s="61">
        <v>20</v>
      </c>
      <c r="C70" s="29"/>
      <c r="D70" s="29"/>
      <c r="E70" s="42"/>
      <c r="F70" s="34"/>
      <c r="G70" s="34"/>
      <c r="H70" s="34"/>
    </row>
    <row r="71" spans="1:8" ht="12.75">
      <c r="A71" s="41" t="s">
        <v>193</v>
      </c>
      <c r="B71" s="61">
        <v>10</v>
      </c>
      <c r="C71" s="29"/>
      <c r="D71" s="29"/>
      <c r="E71" s="34"/>
      <c r="F71" s="34"/>
      <c r="G71" s="34"/>
      <c r="H71" s="34"/>
    </row>
    <row r="72" spans="1:8" ht="12.75">
      <c r="A72" s="28" t="s">
        <v>194</v>
      </c>
      <c r="B72" s="59"/>
      <c r="C72" s="47"/>
      <c r="D72" s="47"/>
      <c r="E72" s="34"/>
      <c r="F72" s="34"/>
      <c r="G72" s="34"/>
      <c r="H72" s="34"/>
    </row>
    <row r="73" spans="1:8" ht="12.75">
      <c r="A73" s="41" t="s">
        <v>195</v>
      </c>
      <c r="B73" s="61">
        <v>20</v>
      </c>
      <c r="C73" s="29"/>
      <c r="D73" s="29"/>
      <c r="E73" s="34"/>
      <c r="F73" s="43"/>
      <c r="G73" s="34"/>
      <c r="H73" s="34"/>
    </row>
    <row r="74" spans="1:8" ht="12.75">
      <c r="A74" s="41" t="s">
        <v>196</v>
      </c>
      <c r="B74" s="61">
        <v>15</v>
      </c>
      <c r="C74" s="29"/>
      <c r="D74" s="29"/>
      <c r="E74" s="34"/>
      <c r="F74" s="43"/>
      <c r="G74" s="34"/>
      <c r="H74" s="34"/>
    </row>
    <row r="75" spans="1:8" ht="12.75">
      <c r="A75" s="41" t="s">
        <v>197</v>
      </c>
      <c r="B75" s="61">
        <v>10</v>
      </c>
      <c r="C75" s="29"/>
      <c r="D75" s="29"/>
      <c r="E75" s="34"/>
      <c r="F75" s="34"/>
      <c r="G75" s="34"/>
      <c r="H75" s="34"/>
    </row>
    <row r="76" spans="1:8" ht="12.75">
      <c r="A76" s="41" t="s">
        <v>198</v>
      </c>
      <c r="B76" s="61">
        <v>5</v>
      </c>
      <c r="C76" s="29"/>
      <c r="D76" s="29"/>
      <c r="E76" s="34"/>
      <c r="F76" s="34"/>
      <c r="G76" s="34"/>
      <c r="H76" s="34"/>
    </row>
    <row r="77" spans="1:8" ht="12.75">
      <c r="A77" s="44" t="s">
        <v>199</v>
      </c>
      <c r="B77" s="59"/>
      <c r="C77" s="47"/>
      <c r="D77" s="47"/>
      <c r="E77" s="34"/>
      <c r="F77" s="34"/>
      <c r="G77" s="34"/>
      <c r="H77" s="34"/>
    </row>
    <row r="78" spans="1:8" ht="12.75">
      <c r="A78" s="41" t="s">
        <v>200</v>
      </c>
      <c r="B78" s="62">
        <v>1000</v>
      </c>
      <c r="C78" s="29"/>
      <c r="D78" s="29"/>
      <c r="E78" s="34"/>
      <c r="F78" s="34"/>
      <c r="G78" s="34"/>
      <c r="H78" s="34"/>
    </row>
    <row r="79" spans="1:8" ht="12.75">
      <c r="A79" s="41" t="s">
        <v>201</v>
      </c>
      <c r="B79" s="61">
        <v>750</v>
      </c>
      <c r="C79" s="29"/>
      <c r="D79" s="29"/>
      <c r="E79" s="35"/>
      <c r="F79" s="35"/>
      <c r="G79" s="35"/>
      <c r="H79" s="35"/>
    </row>
    <row r="80" spans="1:8" ht="12.75">
      <c r="A80" s="41" t="s">
        <v>202</v>
      </c>
      <c r="B80" s="61">
        <v>500</v>
      </c>
      <c r="C80" s="29"/>
      <c r="D80" s="29"/>
      <c r="E80" s="35"/>
      <c r="F80" s="35"/>
      <c r="G80" s="35"/>
      <c r="H80" s="35"/>
    </row>
    <row r="81" spans="1:8" ht="12.75">
      <c r="A81" s="41" t="s">
        <v>203</v>
      </c>
      <c r="B81" s="61">
        <v>250</v>
      </c>
      <c r="C81" s="29"/>
      <c r="D81" s="29"/>
      <c r="E81" s="35"/>
      <c r="F81" s="35"/>
      <c r="G81" s="35"/>
      <c r="H81" s="35"/>
    </row>
    <row r="82" spans="1:8" ht="12.75">
      <c r="A82" s="41" t="s">
        <v>204</v>
      </c>
      <c r="B82" s="61">
        <v>250</v>
      </c>
      <c r="C82" s="29"/>
      <c r="D82" s="29"/>
      <c r="E82" s="35"/>
      <c r="F82" s="35"/>
      <c r="G82" s="35"/>
      <c r="H82" s="35"/>
    </row>
    <row r="83" spans="1:8" ht="12.75">
      <c r="A83" s="28" t="s">
        <v>205</v>
      </c>
      <c r="B83" s="59"/>
      <c r="C83" s="47"/>
      <c r="D83" s="47"/>
      <c r="E83" s="35"/>
      <c r="F83" s="35"/>
      <c r="G83" s="35"/>
      <c r="H83" s="35"/>
    </row>
    <row r="84" spans="1:8" ht="12.75">
      <c r="A84" s="41" t="s">
        <v>200</v>
      </c>
      <c r="B84" s="62">
        <v>1000</v>
      </c>
      <c r="C84" s="29"/>
      <c r="D84" s="29"/>
      <c r="E84" s="35"/>
      <c r="F84" s="35"/>
      <c r="G84" s="35"/>
      <c r="H84" s="35"/>
    </row>
    <row r="85" spans="1:8" ht="12.75">
      <c r="A85" s="41" t="s">
        <v>201</v>
      </c>
      <c r="B85" s="61">
        <v>750</v>
      </c>
      <c r="C85" s="29"/>
      <c r="D85" s="29"/>
      <c r="E85" s="35"/>
      <c r="F85" s="35"/>
      <c r="G85" s="35"/>
      <c r="H85" s="35"/>
    </row>
    <row r="86" spans="1:4" ht="12.75">
      <c r="A86" s="41" t="s">
        <v>202</v>
      </c>
      <c r="B86" s="61">
        <v>500</v>
      </c>
      <c r="C86" s="29"/>
      <c r="D86" s="29"/>
    </row>
    <row r="87" spans="1:4" ht="12.75">
      <c r="A87" s="41" t="s">
        <v>203</v>
      </c>
      <c r="B87" s="61">
        <v>250</v>
      </c>
      <c r="C87" s="29"/>
      <c r="D87" s="29"/>
    </row>
    <row r="88" spans="1:4" ht="12.75">
      <c r="A88" s="41" t="s">
        <v>204</v>
      </c>
      <c r="B88" s="61">
        <v>250</v>
      </c>
      <c r="C88" s="29"/>
      <c r="D88" s="29"/>
    </row>
    <row r="89" spans="1:4" ht="12.75">
      <c r="A89" s="28" t="s">
        <v>206</v>
      </c>
      <c r="B89" s="47"/>
      <c r="C89" s="47"/>
      <c r="D89" s="47"/>
    </row>
    <row r="90" spans="1:4" ht="12.75">
      <c r="A90" s="41" t="s">
        <v>200</v>
      </c>
      <c r="B90" s="62">
        <v>1000</v>
      </c>
      <c r="C90" s="29"/>
      <c r="D90" s="29"/>
    </row>
    <row r="91" spans="1:4" ht="12.75">
      <c r="A91" s="41" t="s">
        <v>207</v>
      </c>
      <c r="B91" s="61">
        <v>750</v>
      </c>
      <c r="C91" s="29"/>
      <c r="D91" s="29"/>
    </row>
    <row r="92" spans="1:4" ht="12.75">
      <c r="A92" s="41" t="s">
        <v>208</v>
      </c>
      <c r="B92" s="61">
        <v>400</v>
      </c>
      <c r="C92" s="29"/>
      <c r="D92" s="29"/>
    </row>
    <row r="93" spans="1:4" ht="12.75">
      <c r="A93" s="28" t="s">
        <v>209</v>
      </c>
      <c r="B93" s="47"/>
      <c r="C93" s="47"/>
      <c r="D93" s="47"/>
    </row>
    <row r="94" spans="1:4" ht="12.75">
      <c r="A94" s="41" t="s">
        <v>200</v>
      </c>
      <c r="B94" s="62">
        <v>1000</v>
      </c>
      <c r="C94" s="29"/>
      <c r="D94" s="29"/>
    </row>
    <row r="95" spans="1:4" ht="12.75">
      <c r="A95" s="41" t="s">
        <v>207</v>
      </c>
      <c r="B95" s="61">
        <v>750</v>
      </c>
      <c r="C95" s="29"/>
      <c r="D95" s="29"/>
    </row>
    <row r="96" spans="1:4" ht="12.75">
      <c r="A96" s="41" t="s">
        <v>208</v>
      </c>
      <c r="B96" s="61">
        <v>400</v>
      </c>
      <c r="C96" s="29"/>
      <c r="D96" s="29"/>
    </row>
    <row r="97" spans="1:4" ht="12.75">
      <c r="A97" s="28" t="s">
        <v>210</v>
      </c>
      <c r="B97" s="47"/>
      <c r="C97" s="47"/>
      <c r="D97" s="47"/>
    </row>
    <row r="98" spans="1:4" ht="12.75">
      <c r="A98" s="41" t="s">
        <v>200</v>
      </c>
      <c r="B98" s="61">
        <v>1000</v>
      </c>
      <c r="C98" s="29"/>
      <c r="D98" s="29"/>
    </row>
    <row r="99" spans="1:4" ht="12.75">
      <c r="A99" s="41" t="s">
        <v>211</v>
      </c>
      <c r="B99" s="61">
        <v>750</v>
      </c>
      <c r="C99" s="29"/>
      <c r="D99" s="29"/>
    </row>
    <row r="100" spans="1:4" ht="12.75">
      <c r="A100" s="41" t="s">
        <v>202</v>
      </c>
      <c r="B100" s="61">
        <v>500</v>
      </c>
      <c r="C100" s="29"/>
      <c r="D100" s="29"/>
    </row>
    <row r="101" spans="1:4" ht="12.75">
      <c r="A101" s="41" t="s">
        <v>203</v>
      </c>
      <c r="B101" s="61">
        <v>250</v>
      </c>
      <c r="C101" s="29"/>
      <c r="D101" s="29"/>
    </row>
    <row r="102" spans="1:4" ht="12.75">
      <c r="A102" s="41" t="s">
        <v>204</v>
      </c>
      <c r="B102" s="61">
        <v>250</v>
      </c>
      <c r="C102" s="29"/>
      <c r="D102" s="29"/>
    </row>
    <row r="103" spans="1:4" ht="12.75">
      <c r="A103" s="28" t="s">
        <v>212</v>
      </c>
      <c r="B103" s="47"/>
      <c r="C103" s="47"/>
      <c r="D103" s="47"/>
    </row>
    <row r="104" spans="1:4" ht="12.75">
      <c r="A104" s="41" t="s">
        <v>200</v>
      </c>
      <c r="B104" s="62">
        <v>1000</v>
      </c>
      <c r="C104" s="29"/>
      <c r="D104" s="29"/>
    </row>
    <row r="105" spans="1:4" ht="12.75">
      <c r="A105" s="41" t="s">
        <v>211</v>
      </c>
      <c r="B105" s="61">
        <v>750</v>
      </c>
      <c r="C105" s="29"/>
      <c r="D105" s="29"/>
    </row>
    <row r="106" spans="1:4" ht="12.75">
      <c r="A106" s="41" t="s">
        <v>202</v>
      </c>
      <c r="B106" s="61">
        <v>500</v>
      </c>
      <c r="C106" s="29"/>
      <c r="D106" s="29"/>
    </row>
    <row r="107" spans="1:4" ht="12.75">
      <c r="A107" s="41" t="s">
        <v>203</v>
      </c>
      <c r="B107" s="61">
        <v>250</v>
      </c>
      <c r="C107" s="29"/>
      <c r="D107" s="29"/>
    </row>
    <row r="108" spans="1:4" ht="12.75">
      <c r="A108" s="41" t="s">
        <v>204</v>
      </c>
      <c r="B108" s="61">
        <v>250</v>
      </c>
      <c r="C108" s="29"/>
      <c r="D108" s="29"/>
    </row>
    <row r="109" spans="1:4" ht="12.75">
      <c r="A109" s="28" t="s">
        <v>213</v>
      </c>
      <c r="B109" s="61"/>
      <c r="C109" s="47"/>
      <c r="D109" s="47"/>
    </row>
    <row r="110" spans="1:4" ht="12.75">
      <c r="A110" s="41" t="s">
        <v>200</v>
      </c>
      <c r="B110" s="62">
        <v>1000</v>
      </c>
      <c r="C110" s="29"/>
      <c r="D110" s="29"/>
    </row>
    <row r="111" spans="1:4" ht="12.75">
      <c r="A111" s="41" t="s">
        <v>201</v>
      </c>
      <c r="B111" s="61">
        <v>750</v>
      </c>
      <c r="C111" s="29"/>
      <c r="D111" s="29"/>
    </row>
    <row r="112" spans="1:4" ht="12.75">
      <c r="A112" s="41" t="s">
        <v>202</v>
      </c>
      <c r="B112" s="61">
        <v>500</v>
      </c>
      <c r="C112" s="29"/>
      <c r="D112" s="29"/>
    </row>
    <row r="113" spans="1:4" ht="12.75">
      <c r="A113" s="41" t="s">
        <v>203</v>
      </c>
      <c r="B113" s="61">
        <v>250</v>
      </c>
      <c r="C113" s="29"/>
      <c r="D113" s="29"/>
    </row>
    <row r="114" spans="1:4" ht="12.75">
      <c r="A114" s="41" t="s">
        <v>204</v>
      </c>
      <c r="B114" s="61">
        <v>250</v>
      </c>
      <c r="C114" s="29"/>
      <c r="D114" s="29"/>
    </row>
    <row r="115" spans="1:4" ht="12.75">
      <c r="A115" s="28" t="s">
        <v>214</v>
      </c>
      <c r="B115" s="59"/>
      <c r="C115" s="47"/>
      <c r="D115" s="47"/>
    </row>
    <row r="116" spans="1:4" ht="12.75">
      <c r="A116" s="41" t="s">
        <v>215</v>
      </c>
      <c r="B116" s="62">
        <v>2000</v>
      </c>
      <c r="C116" s="29"/>
      <c r="D116" s="29"/>
    </row>
    <row r="117" spans="1:4" ht="12.75">
      <c r="A117" s="41" t="s">
        <v>216</v>
      </c>
      <c r="B117" s="62">
        <v>1750</v>
      </c>
      <c r="C117" s="29"/>
      <c r="D117" s="29"/>
    </row>
    <row r="118" spans="1:4" ht="12.75">
      <c r="A118" s="41" t="s">
        <v>217</v>
      </c>
      <c r="B118" s="62">
        <v>1500</v>
      </c>
      <c r="C118" s="29"/>
      <c r="D118" s="29"/>
    </row>
    <row r="119" spans="1:4" ht="12.75">
      <c r="A119" s="41" t="s">
        <v>218</v>
      </c>
      <c r="B119" s="62">
        <v>1050</v>
      </c>
      <c r="C119" s="29"/>
      <c r="D119" s="29"/>
    </row>
    <row r="120" spans="1:4" ht="12.75">
      <c r="A120" s="41" t="s">
        <v>219</v>
      </c>
      <c r="B120" s="61">
        <v>750</v>
      </c>
      <c r="C120" s="29"/>
      <c r="D120" s="29"/>
    </row>
    <row r="121" spans="1:4" ht="12.75">
      <c r="A121" s="41" t="s">
        <v>220</v>
      </c>
      <c r="B121" s="61">
        <v>750</v>
      </c>
      <c r="C121" s="29"/>
      <c r="D121" s="29"/>
    </row>
    <row r="122" spans="1:4" ht="12.75">
      <c r="A122" s="41" t="s">
        <v>221</v>
      </c>
      <c r="B122" s="62">
        <v>1000</v>
      </c>
      <c r="C122" s="29"/>
      <c r="D122" s="29"/>
    </row>
    <row r="123" spans="1:4" ht="12.75">
      <c r="A123" s="41" t="s">
        <v>222</v>
      </c>
      <c r="B123" s="61">
        <v>900</v>
      </c>
      <c r="C123" s="29"/>
      <c r="D123" s="29"/>
    </row>
    <row r="124" spans="1:4" ht="12.75">
      <c r="A124" s="41" t="s">
        <v>223</v>
      </c>
      <c r="B124" s="61">
        <v>800</v>
      </c>
      <c r="C124" s="29"/>
      <c r="D124" s="29"/>
    </row>
    <row r="125" spans="1:4" ht="12.75">
      <c r="A125" s="41" t="s">
        <v>224</v>
      </c>
      <c r="B125" s="61">
        <v>700</v>
      </c>
      <c r="C125" s="29"/>
      <c r="D125" s="29"/>
    </row>
    <row r="126" spans="1:4" ht="12.75">
      <c r="A126" s="41" t="s">
        <v>225</v>
      </c>
      <c r="B126" s="61">
        <v>500</v>
      </c>
      <c r="C126" s="29"/>
      <c r="D126" s="29"/>
    </row>
    <row r="127" spans="1:4" ht="12.75">
      <c r="A127" s="41" t="s">
        <v>226</v>
      </c>
      <c r="B127" s="61">
        <v>400</v>
      </c>
      <c r="C127" s="29"/>
      <c r="D127" s="29"/>
    </row>
    <row r="128" spans="1:4" ht="12.75">
      <c r="A128" s="41" t="s">
        <v>227</v>
      </c>
      <c r="B128" s="61">
        <v>300</v>
      </c>
      <c r="C128" s="29"/>
      <c r="D128" s="29"/>
    </row>
    <row r="129" spans="1:4" ht="12.75">
      <c r="A129" s="41" t="s">
        <v>228</v>
      </c>
      <c r="B129" s="61">
        <v>200</v>
      </c>
      <c r="C129" s="29"/>
      <c r="D129" s="29"/>
    </row>
    <row r="130" spans="1:4" ht="12.75">
      <c r="A130" s="28" t="s">
        <v>229</v>
      </c>
      <c r="B130" s="59"/>
      <c r="C130" s="47"/>
      <c r="D130" s="47"/>
    </row>
    <row r="131" spans="1:4" ht="12.75">
      <c r="A131" s="41" t="s">
        <v>230</v>
      </c>
      <c r="B131" s="61">
        <v>10</v>
      </c>
      <c r="C131" s="29"/>
      <c r="D131" s="29"/>
    </row>
    <row r="132" spans="1:4" ht="12.75">
      <c r="A132" s="41" t="s">
        <v>231</v>
      </c>
      <c r="B132" s="61">
        <v>10</v>
      </c>
      <c r="C132" s="29"/>
      <c r="D132" s="29"/>
    </row>
    <row r="133" spans="1:4" ht="12.75">
      <c r="A133" s="41" t="s">
        <v>232</v>
      </c>
      <c r="B133" s="61">
        <v>10</v>
      </c>
      <c r="C133" s="29"/>
      <c r="D133" s="29"/>
    </row>
    <row r="134" spans="1:4" ht="12.75">
      <c r="A134" s="41" t="s">
        <v>233</v>
      </c>
      <c r="B134" s="61">
        <v>10</v>
      </c>
      <c r="C134" s="29"/>
      <c r="D134" s="29"/>
    </row>
    <row r="135" spans="1:4" ht="12.75">
      <c r="A135" s="41" t="s">
        <v>234</v>
      </c>
      <c r="B135" s="61">
        <v>10</v>
      </c>
      <c r="C135" s="29"/>
      <c r="D135" s="29"/>
    </row>
    <row r="136" spans="1:4" ht="12.75">
      <c r="A136" s="41" t="s">
        <v>235</v>
      </c>
      <c r="B136" s="61">
        <v>10</v>
      </c>
      <c r="C136" s="29"/>
      <c r="D136" s="29"/>
    </row>
    <row r="137" spans="1:4" ht="12.75">
      <c r="A137" s="41" t="s">
        <v>236</v>
      </c>
      <c r="B137" s="61">
        <v>10</v>
      </c>
      <c r="C137" s="29"/>
      <c r="D137" s="29"/>
    </row>
    <row r="138" spans="1:4" ht="12.75">
      <c r="A138" s="41" t="s">
        <v>237</v>
      </c>
      <c r="B138" s="61">
        <v>10</v>
      </c>
      <c r="C138" s="29"/>
      <c r="D138" s="29"/>
    </row>
    <row r="139" spans="1:4" ht="12.75">
      <c r="A139" s="41" t="s">
        <v>238</v>
      </c>
      <c r="B139" s="61">
        <v>100</v>
      </c>
      <c r="C139" s="29"/>
      <c r="D139" s="29"/>
    </row>
    <row r="140" spans="1:4" ht="12.75">
      <c r="A140" s="41" t="s">
        <v>239</v>
      </c>
      <c r="B140" s="61">
        <v>20</v>
      </c>
      <c r="C140" s="29"/>
      <c r="D140" s="29"/>
    </row>
    <row r="141" spans="1:4" ht="12.75">
      <c r="A141" s="28" t="s">
        <v>240</v>
      </c>
      <c r="B141" s="47"/>
      <c r="C141" s="47"/>
      <c r="D141" s="47"/>
    </row>
    <row r="142" spans="1:4" ht="12.75">
      <c r="A142" s="41" t="s">
        <v>241</v>
      </c>
      <c r="B142" s="61">
        <v>10</v>
      </c>
      <c r="C142" s="29"/>
      <c r="D142" s="29"/>
    </row>
    <row r="143" spans="1:4" ht="12.75">
      <c r="A143" s="41" t="s">
        <v>242</v>
      </c>
      <c r="B143" s="61">
        <v>10</v>
      </c>
      <c r="C143" s="29"/>
      <c r="D143" s="29"/>
    </row>
    <row r="144" spans="1:4" ht="12.75">
      <c r="A144" s="41" t="s">
        <v>243</v>
      </c>
      <c r="B144" s="61">
        <v>20</v>
      </c>
      <c r="C144" s="29"/>
      <c r="D144" s="29"/>
    </row>
    <row r="145" spans="1:4" ht="12.75">
      <c r="A145" s="41" t="s">
        <v>244</v>
      </c>
      <c r="B145" s="61">
        <v>20</v>
      </c>
      <c r="C145" s="29"/>
      <c r="D145" s="29"/>
    </row>
    <row r="146" spans="1:4" ht="12.75">
      <c r="A146" s="28" t="s">
        <v>245</v>
      </c>
      <c r="B146" s="59"/>
      <c r="C146" s="47"/>
      <c r="D146" s="47"/>
    </row>
    <row r="147" spans="1:4" ht="12.75">
      <c r="A147" s="28" t="s">
        <v>246</v>
      </c>
      <c r="B147" s="59"/>
      <c r="C147" s="47"/>
      <c r="D147" s="47"/>
    </row>
    <row r="148" spans="1:4" ht="12.75">
      <c r="A148" s="28" t="s">
        <v>247</v>
      </c>
      <c r="B148" s="62">
        <v>10000</v>
      </c>
      <c r="C148" s="29"/>
      <c r="D148" s="29"/>
    </row>
    <row r="149" spans="1:4" ht="12.75">
      <c r="A149" s="28" t="s">
        <v>248</v>
      </c>
      <c r="B149" s="62">
        <v>1000</v>
      </c>
      <c r="C149" s="29"/>
      <c r="D149" s="29"/>
    </row>
    <row r="150" spans="1:4" ht="24.75" customHeight="1" thickBot="1">
      <c r="A150" s="49" t="s">
        <v>110</v>
      </c>
      <c r="B150" s="63"/>
      <c r="C150" s="64">
        <f>SUM(C5:C149)</f>
        <v>0</v>
      </c>
      <c r="D150" s="64">
        <f>SUM(D5:D149)</f>
        <v>0</v>
      </c>
    </row>
    <row r="151" spans="1:4" ht="13.5" thickBot="1">
      <c r="A151" s="55"/>
      <c r="B151" s="65"/>
      <c r="C151" s="55"/>
      <c r="D151" s="55"/>
    </row>
    <row r="152" spans="1:4" ht="13.5" thickBot="1">
      <c r="A152" s="150" t="s">
        <v>111</v>
      </c>
      <c r="B152" s="153"/>
      <c r="C152" s="153"/>
      <c r="D152" s="154"/>
    </row>
  </sheetData>
  <mergeCells count="1">
    <mergeCell ref="A152:D152"/>
  </mergeCells>
  <printOptions horizontalCentered="1"/>
  <pageMargins left="0.25" right="0.25" top="1" bottom="0.5" header="0.25" footer="0.25"/>
  <pageSetup fitToHeight="0" fitToWidth="1" horizontalDpi="600" verticalDpi="600" orientation="portrait" r:id="rId1"/>
  <headerFooter alignWithMargins="0">
    <oddHeader>&amp;CATTACHMENT F-7 CABLING MISC.
PRICE SHEET</oddHeader>
    <oddFooter>&amp;L&amp;A&amp;C&amp;P of &amp;N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4">
      <selection activeCell="B21" sqref="B21"/>
    </sheetView>
  </sheetViews>
  <sheetFormatPr defaultColWidth="9.140625" defaultRowHeight="12.75"/>
  <cols>
    <col min="1" max="1" width="34.7109375" style="0" customWidth="1"/>
    <col min="2" max="2" width="25.28125" style="0" customWidth="1"/>
  </cols>
  <sheetData>
    <row r="1" spans="1:2" ht="12.75">
      <c r="A1" s="144" t="s">
        <v>291</v>
      </c>
      <c r="B1" s="146"/>
    </row>
    <row r="2" spans="1:5" ht="12.75">
      <c r="A2" s="77" t="s">
        <v>292</v>
      </c>
      <c r="B2" s="78" t="s">
        <v>293</v>
      </c>
      <c r="C2" s="74"/>
      <c r="D2" s="74"/>
      <c r="E2" s="75"/>
    </row>
    <row r="3" spans="1:2" ht="25.5">
      <c r="A3" s="67" t="s">
        <v>279</v>
      </c>
      <c r="B3" s="96">
        <f>SUM('1-Service Rates'!D29)</f>
        <v>0</v>
      </c>
    </row>
    <row r="4" spans="1:2" ht="12.75">
      <c r="A4" s="60"/>
      <c r="B4" s="97"/>
    </row>
    <row r="5" spans="1:2" ht="38.25">
      <c r="A5" s="67" t="s">
        <v>325</v>
      </c>
      <c r="B5" s="96">
        <f>SUM('2-Config.  Main.'!D154)</f>
        <v>0</v>
      </c>
    </row>
    <row r="6" spans="1:2" ht="12.75">
      <c r="A6" s="60"/>
      <c r="B6" s="97"/>
    </row>
    <row r="7" spans="1:2" ht="25.5">
      <c r="A7" s="76" t="s">
        <v>294</v>
      </c>
      <c r="B7" s="96">
        <f>SUM('3-Per. Main.'!C4)</f>
        <v>0</v>
      </c>
    </row>
    <row r="8" spans="1:2" ht="12.75">
      <c r="A8" s="60"/>
      <c r="B8" s="97"/>
    </row>
    <row r="9" spans="1:2" ht="25.5">
      <c r="A9" s="67" t="s">
        <v>309</v>
      </c>
      <c r="B9" s="96">
        <f>SUM('4-Manufacturer''s Dis.'!D6)</f>
        <v>4400000</v>
      </c>
    </row>
    <row r="10" spans="1:2" ht="12.75">
      <c r="A10" s="95"/>
      <c r="B10" s="97"/>
    </row>
    <row r="11" spans="1:2" ht="25.5">
      <c r="A11" s="108" t="s">
        <v>327</v>
      </c>
      <c r="B11" s="107">
        <f>SUM(B3,B5,B7,B9)</f>
        <v>4400000</v>
      </c>
    </row>
    <row r="12" spans="1:2" ht="12.75">
      <c r="A12" s="95"/>
      <c r="B12" s="97"/>
    </row>
    <row r="13" spans="1:2" ht="12.75">
      <c r="A13" s="98" t="s">
        <v>278</v>
      </c>
      <c r="B13" s="96">
        <f>SUM('5-Cabling'!F103)</f>
        <v>0</v>
      </c>
    </row>
    <row r="14" spans="1:2" ht="12.75">
      <c r="A14" s="95"/>
      <c r="B14" s="79"/>
    </row>
    <row r="15" spans="1:2" ht="18.75" customHeight="1">
      <c r="A15" s="67" t="s">
        <v>277</v>
      </c>
      <c r="B15" s="96">
        <f>SUM('6-Fiber'!F80)</f>
        <v>0</v>
      </c>
    </row>
    <row r="16" spans="1:2" ht="12.75">
      <c r="A16" s="95"/>
      <c r="B16" s="79"/>
    </row>
    <row r="17" spans="1:2" ht="12.75">
      <c r="A17" s="67" t="s">
        <v>276</v>
      </c>
      <c r="B17" s="96">
        <f>SUM('7-Cabling Misc.'!D150)</f>
        <v>0</v>
      </c>
    </row>
    <row r="18" spans="1:2" ht="12.75">
      <c r="A18" s="95"/>
      <c r="B18" s="79"/>
    </row>
    <row r="19" spans="1:2" ht="12.75">
      <c r="A19" s="108" t="s">
        <v>302</v>
      </c>
      <c r="B19" s="107">
        <f>SUM(B13,B15,B17)</f>
        <v>0</v>
      </c>
    </row>
    <row r="20" spans="1:2" ht="12.75">
      <c r="A20" s="67"/>
      <c r="B20" s="12"/>
    </row>
    <row r="21" spans="1:5" ht="12.75">
      <c r="A21" s="109" t="s">
        <v>303</v>
      </c>
      <c r="B21" s="80">
        <f>SUM(B11,B19)</f>
        <v>4400000</v>
      </c>
      <c r="C21" s="71"/>
      <c r="D21" s="72"/>
      <c r="E21" s="73"/>
    </row>
    <row r="22" spans="1:5" ht="12.75">
      <c r="A22" s="26"/>
      <c r="B22" s="26"/>
      <c r="C22" s="26"/>
      <c r="D22" s="26"/>
      <c r="E22" s="26"/>
    </row>
    <row r="23" spans="1:5" ht="12.75">
      <c r="A23" s="26"/>
      <c r="B23" s="26"/>
      <c r="C23" s="26"/>
      <c r="D23" s="26"/>
      <c r="E23" s="26"/>
    </row>
    <row r="24" spans="1:5" ht="12.75">
      <c r="A24" s="31" t="s">
        <v>36</v>
      </c>
      <c r="B24" s="31"/>
      <c r="C24" s="31"/>
      <c r="D24" s="31"/>
      <c r="E24" s="31"/>
    </row>
    <row r="25" spans="1:5" ht="12.75">
      <c r="A25" s="26"/>
      <c r="B25" s="32" t="s">
        <v>37</v>
      </c>
      <c r="C25" s="32"/>
      <c r="D25" s="32" t="s">
        <v>38</v>
      </c>
      <c r="E25" s="26"/>
    </row>
    <row r="26" spans="1:5" ht="12.75">
      <c r="A26" s="31" t="s">
        <v>39</v>
      </c>
      <c r="B26" s="31"/>
      <c r="C26" s="31"/>
      <c r="D26" s="31"/>
      <c r="E26" s="31"/>
    </row>
    <row r="27" spans="1:5" ht="12.75">
      <c r="A27" s="30" t="s">
        <v>40</v>
      </c>
      <c r="B27" s="30"/>
      <c r="C27" s="30"/>
      <c r="D27" s="30"/>
      <c r="E27" s="31"/>
    </row>
    <row r="28" spans="1:5" ht="12.75">
      <c r="A28" s="30" t="s">
        <v>41</v>
      </c>
      <c r="B28" s="30"/>
      <c r="C28" s="30"/>
      <c r="D28" s="30"/>
      <c r="E28" s="31"/>
    </row>
    <row r="29" spans="1:5" ht="12.75">
      <c r="A29" s="30" t="s">
        <v>42</v>
      </c>
      <c r="B29" s="30"/>
      <c r="C29" s="30"/>
      <c r="D29" s="30"/>
      <c r="E29" s="30"/>
    </row>
    <row r="31" ht="12.75">
      <c r="A31" t="s">
        <v>0</v>
      </c>
    </row>
  </sheetData>
  <mergeCells count="1">
    <mergeCell ref="A1:B1"/>
  </mergeCells>
  <printOptions/>
  <pageMargins left="1.63" right="0.75" top="1.2" bottom="1" header="0.5" footer="0.5"/>
  <pageSetup horizontalDpi="300" verticalDpi="300" orientation="portrait" r:id="rId1"/>
  <headerFooter alignWithMargins="0">
    <oddHeader>&amp;CATTACHMENT F-8 
SUMMARY 
PRICE SHEET</oddHeader>
    <oddFooter>&amp;L&amp;A&amp;CPage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PBX Peripherals Contract Amendment 8</dc:title>
  <dc:subject>PBX Peripherals Contract Amendment 8</dc:subject>
  <dc:creator>Dana Walker</dc:creator>
  <cp:keywords/>
  <dc:description/>
  <cp:lastModifiedBy>Jerry Scherer</cp:lastModifiedBy>
  <cp:lastPrinted>2005-08-18T13:47:57Z</cp:lastPrinted>
  <dcterms:created xsi:type="dcterms:W3CDTF">2004-03-02T15:48:18Z</dcterms:created>
  <dcterms:modified xsi:type="dcterms:W3CDTF">2005-08-30T16:15:01Z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