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5480" windowHeight="11640" tabRatio="1000" firstSheet="2" activeTab="16"/>
  </bookViews>
  <sheets>
    <sheet name="Remittance Summary by Plan" sheetId="1" r:id="rId1"/>
    <sheet name="Detail Listing" sheetId="2" r:id="rId2"/>
    <sheet name="POS UHC" sheetId="3" r:id="rId3"/>
    <sheet name="EPO UHC" sheetId="4" r:id="rId4"/>
    <sheet name="PPO UHC" sheetId="5" r:id="rId5"/>
    <sheet name="EPO BCBS" sheetId="6" r:id="rId6"/>
    <sheet name="PPO BCBS" sheetId="7" r:id="rId7"/>
    <sheet name="POS BCBS" sheetId="8" r:id="rId8"/>
    <sheet name="POS Aetna" sheetId="9" r:id="rId9"/>
    <sheet name="EPO Aetna" sheetId="10" r:id="rId10"/>
    <sheet name="Drug" sheetId="11" r:id="rId11"/>
    <sheet name="DPPO Concordia" sheetId="12" r:id="rId12"/>
    <sheet name="DHMO Concordia" sheetId="13" r:id="rId13"/>
    <sheet name="AD&amp;D" sheetId="14" r:id="rId14"/>
    <sheet name="Life" sheetId="15" r:id="rId15"/>
    <sheet name="Flex Health" sheetId="16" r:id="rId16"/>
    <sheet name="Flex Dep Care" sheetId="17" r:id="rId17"/>
  </sheets>
  <definedNames>
    <definedName name="Admin.Fee">'Remittance Summary by Plan'!$F$18</definedName>
    <definedName name="Agency.Code">'Remittance Summary by Plan'!$C$10</definedName>
    <definedName name="Agency.Name">'Remittance Summary by Plan'!$E$10</definedName>
    <definedName name="AgencyName">'Remittance Summary by Plan'!$E$10</definedName>
    <definedName name="DHMO.Concordia.AC">'DHMO Concordia'!$C$7</definedName>
    <definedName name="DHMO.Concordia.AP">'DHMO Concordia'!$C$8</definedName>
    <definedName name="DHMO.Concordia.RC">'DHMO Concordia'!$F$7</definedName>
    <definedName name="DHMO.Concordia.RP">'DHMO Concordia'!$F$8</definedName>
    <definedName name="DPPO.Concordia.AC">'DPPO Concordia'!$C$7</definedName>
    <definedName name="DPPO.Concordia.AP">'DPPO Concordia'!$C$8</definedName>
    <definedName name="DPPO.Concordia.RC">'DPPO Concordia'!$F$7</definedName>
    <definedName name="DPPO.Concordia.RP">'DPPO Concordia'!$F$8</definedName>
    <definedName name="Due.Date">'Remittance Summary by Plan'!$C$11</definedName>
    <definedName name="EPO.Aetna.AC">'EPO Aetna'!$C$7</definedName>
    <definedName name="EPO.Aetna.AP">'EPO Aetna'!$C$8</definedName>
    <definedName name="EPO.Aetna.RC">'EPO Aetna'!$F$7</definedName>
    <definedName name="EPO.Aetna.RP">'EPO Aetna'!$F$8</definedName>
    <definedName name="EPO.BCBS.AC">'EPO BCBS'!$C$7</definedName>
    <definedName name="EPO.BCBS.AP">'EPO BCBS'!$C$8</definedName>
    <definedName name="EPO.BCBS.RC">'EPO BCBS'!$F$7</definedName>
    <definedName name="EPO.BCBS.RP">'EPO BCBS'!$F$8</definedName>
    <definedName name="EPO.UHC.AC">'EPO UHC'!$C$7</definedName>
    <definedName name="EPO.UHC.AP">'EPO UHC'!$C$8</definedName>
    <definedName name="EPO.UHC.RC">'EPO UHC'!$F$7</definedName>
    <definedName name="EPO.UHC.RP">'EPO UHC'!$F$8</definedName>
    <definedName name="Flex.DepCare.AC">'Flex Dep Care'!$C$7</definedName>
    <definedName name="Flex.DepCare.AP">'Flex Dep Care'!$C$8</definedName>
    <definedName name="Flex.DepCare.RC">'Flex Dep Care'!$F$7</definedName>
    <definedName name="Flex.DepCare.RP">'Flex Dep Care'!$F$8</definedName>
    <definedName name="Flex.Health.AC">'Flex Health'!$C$7</definedName>
    <definedName name="Flex.Health.AP">'Flex Health'!$C$8</definedName>
    <definedName name="Flex.Health.RC">'Flex Health'!$F$7</definedName>
    <definedName name="Flex.Health.RP">'Flex Health'!$F$8</definedName>
    <definedName name="HMO.BC.AC">#REF!</definedName>
    <definedName name="HMO.BC.AP">#REF!</definedName>
    <definedName name="HMO.BC.RC">#REF!</definedName>
    <definedName name="HMO.BC.RP">#REF!</definedName>
    <definedName name="HMO.Concordia.AC">#REF!</definedName>
    <definedName name="HMO.Concordia.AP">#REF!</definedName>
    <definedName name="HMO.Concordia.RC">#REF!</definedName>
    <definedName name="HMO.Concordia.RP">#REF!</definedName>
    <definedName name="HMO.DBP.AC" localSheetId="16">'Flex Dep Care'!$C$7</definedName>
    <definedName name="HMO.DBP.AC" localSheetId="15">'Flex Health'!$C$7</definedName>
    <definedName name="HMO.DBP.AC">#REF!</definedName>
    <definedName name="HMO.DBP.AP" localSheetId="16">'Flex Dep Care'!$C$8</definedName>
    <definedName name="HMO.DBP.AP" localSheetId="15">'Flex Health'!$C$8</definedName>
    <definedName name="HMO.DBP.AP">#REF!</definedName>
    <definedName name="HMO.DBP.RC" localSheetId="16">'Flex Dep Care'!$F$7</definedName>
    <definedName name="HMO.DBP.RC" localSheetId="15">'Flex Health'!$F$7</definedName>
    <definedName name="HMO.DBP.RC">#REF!</definedName>
    <definedName name="HMO.DBP.RP" localSheetId="16">'Flex Dep Care'!$F$8</definedName>
    <definedName name="HMO.DBP.RP" localSheetId="15">'Flex Health'!$F$8</definedName>
    <definedName name="HMO.DBP.RP">#REF!</definedName>
    <definedName name="HMO.Kaiser.AC">#REF!</definedName>
    <definedName name="HMO.Kaiser.AP">#REF!</definedName>
    <definedName name="HMO.Kaiser.RC">#REF!</definedName>
    <definedName name="HMO.Kaiser.RP">#REF!</definedName>
    <definedName name="HMO.Optimum.AC">#REF!</definedName>
    <definedName name="HMO.Optimum.AP">#REF!</definedName>
    <definedName name="HMO.Optimum.RC">#REF!</definedName>
    <definedName name="HMO.Optimum.RP">#REF!</definedName>
    <definedName name="Late.Fee">'Remittance Summary by Plan'!$F$21</definedName>
    <definedName name="Life.AC">'Life'!$C$7</definedName>
    <definedName name="Life.AP">'Life'!$C$8</definedName>
    <definedName name="Life.RC">'Life'!$F$7</definedName>
    <definedName name="Life.RP">'Life'!$F$8</definedName>
    <definedName name="Month.Billed">'Remittance Summary by Plan'!$C$12</definedName>
    <definedName name="Month.End">'Remittance Summary by Plan'!$D$8</definedName>
    <definedName name="OPEB">'Remittance Summary by Plan'!$F$20</definedName>
    <definedName name="PAD.AC">'AD&amp;D'!$C$7</definedName>
    <definedName name="PAD.AP">'AD&amp;D'!$C$8</definedName>
    <definedName name="PAD.RC">'AD&amp;D'!$F$7</definedName>
    <definedName name="PAD.RP">'AD&amp;D'!$F$8</definedName>
    <definedName name="PCS.AC">'Drug'!$C$7</definedName>
    <definedName name="PCS.AP">'Drug'!$C$8</definedName>
    <definedName name="PCS.RC">'Drug'!$F$7</definedName>
    <definedName name="PCS.RP">'Drug'!$F$8</definedName>
    <definedName name="POS.Aetna.AC">'POS Aetna'!$C$7</definedName>
    <definedName name="POS.Aetna.AP">'POS Aetna'!$C$8</definedName>
    <definedName name="POS.Aetna.RC">'POS Aetna'!$F$7</definedName>
    <definedName name="POS.Aetna.RP">'POS Aetna'!$F$8</definedName>
    <definedName name="POS.BCBS.AC">'POS BCBS'!$C$7</definedName>
    <definedName name="POS.BCBS.AP">'POS BCBS'!$C$8</definedName>
    <definedName name="POS.BCBS.RC">'POS BCBS'!$F$7</definedName>
    <definedName name="POS.BCBS.RP">'POS BCBS'!$F$8</definedName>
    <definedName name="POS.MDIPA.AC">#REF!</definedName>
    <definedName name="POS.MDIPA.AP">#REF!</definedName>
    <definedName name="POS.MDIPA.RC">#REF!</definedName>
    <definedName name="POS.MDIPA.RP">#REF!</definedName>
    <definedName name="POS.UHC.AC">'POS UHC'!$C$7</definedName>
    <definedName name="POS.UHC.AP">'POS UHC'!$C$8</definedName>
    <definedName name="POS.UHC.RC">'POS UHC'!$F$7</definedName>
    <definedName name="POS.UHC.RP">'POS UHC'!$F$8</definedName>
    <definedName name="PPO.BCBS.AC" localSheetId="1">'Detail Listing'!#REF!</definedName>
    <definedName name="PPO.BCBS.AC">'PPO BCBS'!$C$7</definedName>
    <definedName name="PPO.BCBS.AP" localSheetId="1">'Detail Listing'!#REF!</definedName>
    <definedName name="PPO.BCBS.AP">'PPO BCBS'!$C$8</definedName>
    <definedName name="PPO.BCBS.RC" localSheetId="1">'Detail Listing'!#REF!</definedName>
    <definedName name="PPO.BCBS.RC">'PPO BCBS'!$F$7</definedName>
    <definedName name="PPO.BCBS.RP" localSheetId="1">'Detail Listing'!#REF!</definedName>
    <definedName name="PPO.BCBS.RP">'PPO BCBS'!$F$8</definedName>
    <definedName name="PPO.Concordia.AC">#REF!</definedName>
    <definedName name="PPO.Concordia.AP">#REF!</definedName>
    <definedName name="PPO.Concordia.RC">#REF!</definedName>
    <definedName name="PPO.Concordia.RP">#REF!</definedName>
    <definedName name="PPO.MLH.AC">#REF!</definedName>
    <definedName name="PPO.MLH.AP">#REF!</definedName>
    <definedName name="PPO.MLH.RC">#REF!</definedName>
    <definedName name="PPO.MLH.RP">#REF!</definedName>
    <definedName name="PPO.UHC.AC">'PPO UHC'!$C$7</definedName>
    <definedName name="PPO.UHC.AP">'PPO UHC'!$C$8</definedName>
    <definedName name="PPO.UHC.RC">'PPO UHC'!$F$7</definedName>
    <definedName name="PPO.UHC.RP">'PPO UHC'!$F$8</definedName>
    <definedName name="_xlnm.Print_Titles" localSheetId="13">'AD&amp;D'!$2:$13</definedName>
    <definedName name="_xlnm.Print_Titles" localSheetId="1">'Detail Listing'!$2:$8</definedName>
    <definedName name="_xlnm.Print_Titles" localSheetId="10">'Drug'!$2:$13</definedName>
    <definedName name="_xlnm.Print_Titles" localSheetId="16">'Flex Dep Care'!$2:$13</definedName>
    <definedName name="_xlnm.Print_Titles" localSheetId="15">'Flex Health'!$2:$13</definedName>
    <definedName name="_xlnm.Print_Titles" localSheetId="14">'Life'!$2:$13</definedName>
    <definedName name="_xlnm.Print_Titles" localSheetId="8">'POS Aetna'!$2:$13</definedName>
    <definedName name="_xlnm.Print_Titles" localSheetId="7">'POS BCBS'!$2:$13</definedName>
    <definedName name="_xlnm.Print_Titles" localSheetId="6">'PPO BCBS'!$2:$13</definedName>
    <definedName name="Surcharge">'Remittance Summary by Plan'!$F$19</definedName>
  </definedNames>
  <calcPr fullCalcOnLoad="1"/>
</workbook>
</file>

<file path=xl/sharedStrings.xml><?xml version="1.0" encoding="utf-8"?>
<sst xmlns="http://schemas.openxmlformats.org/spreadsheetml/2006/main" count="2827" uniqueCount="102">
  <si>
    <t>SSPS</t>
  </si>
  <si>
    <t>Due Date</t>
  </si>
  <si>
    <t xml:space="preserve">Amount </t>
  </si>
  <si>
    <t>Agency Code</t>
  </si>
  <si>
    <t>Administrative Fee</t>
  </si>
  <si>
    <t>Surcharge</t>
  </si>
  <si>
    <t>Late Fee</t>
  </si>
  <si>
    <t>Total Amount Enclosed</t>
  </si>
  <si>
    <t>Prior Period Adjustment</t>
  </si>
  <si>
    <t>Maryland Department of Budget &amp; Management</t>
  </si>
  <si>
    <t>Remittance Slip for Satellite Payment</t>
  </si>
  <si>
    <t>Period Ending</t>
  </si>
  <si>
    <t>SSN</t>
  </si>
  <si>
    <t>Premium</t>
  </si>
  <si>
    <t>Coverage</t>
  </si>
  <si>
    <t>Period</t>
  </si>
  <si>
    <t>Name</t>
  </si>
  <si>
    <t>Active - Current Month</t>
  </si>
  <si>
    <t>Active - Prior Month</t>
  </si>
  <si>
    <t>Retiree - Current Month</t>
  </si>
  <si>
    <t>Retiree - Prior Month</t>
  </si>
  <si>
    <t>POS - CareFirst BCBS</t>
  </si>
  <si>
    <t>POS - Aetna</t>
  </si>
  <si>
    <t>Prescription</t>
  </si>
  <si>
    <t>Accidental Death and Dismemberment</t>
  </si>
  <si>
    <t>Life</t>
  </si>
  <si>
    <t>Flex Spending - Health</t>
  </si>
  <si>
    <t>Contribution</t>
  </si>
  <si>
    <t>Flex Spending - Dependent Care</t>
  </si>
  <si>
    <t>Total Premium</t>
  </si>
  <si>
    <t>Total Contribution</t>
  </si>
  <si>
    <t>PPO BCBS</t>
  </si>
  <si>
    <t>POS BCBS</t>
  </si>
  <si>
    <t>POS Aetna</t>
  </si>
  <si>
    <t>Flex Health</t>
  </si>
  <si>
    <t>Flex Dep Care</t>
  </si>
  <si>
    <t>AD&amp;D</t>
  </si>
  <si>
    <t># Bi-weekly Dedcution - Active</t>
  </si>
  <si>
    <t># Monthly Deduction - Retiree</t>
  </si>
  <si>
    <t>Active Count - Current</t>
  </si>
  <si>
    <t>Active Count - Prior</t>
  </si>
  <si>
    <t>Retiree  Count - Current</t>
  </si>
  <si>
    <t>Retiree  Count - Prior</t>
  </si>
  <si>
    <t>Status</t>
  </si>
  <si>
    <t>Benefit</t>
  </si>
  <si>
    <t>Premium / Contribution</t>
  </si>
  <si>
    <t>Detail Listing of Enrollees and Benefitis</t>
  </si>
  <si>
    <t>Contact Name</t>
  </si>
  <si>
    <t xml:space="preserve">Phone number </t>
  </si>
  <si>
    <t>41710 APS</t>
  </si>
  <si>
    <t>DBM USE Only</t>
  </si>
  <si>
    <t>Drug</t>
  </si>
  <si>
    <t>46H2S</t>
  </si>
  <si>
    <t>46D2S</t>
  </si>
  <si>
    <t>Premium Amount</t>
  </si>
  <si>
    <t>Total for</t>
  </si>
  <si>
    <t>For the Period of Coverage Month Ending</t>
  </si>
  <si>
    <t>OPEB</t>
  </si>
  <si>
    <t>DPPO Concordia</t>
  </si>
  <si>
    <t>DHMO Concordia</t>
  </si>
  <si>
    <t>EPO Aetna</t>
  </si>
  <si>
    <t>EPO - Aetna</t>
  </si>
  <si>
    <t>DPPO - Concordia Dental</t>
  </si>
  <si>
    <t>DHMO - Concordia Dental</t>
  </si>
  <si>
    <t>EPO UHC</t>
  </si>
  <si>
    <t>PPO UHC</t>
  </si>
  <si>
    <t>POS UHC</t>
  </si>
  <si>
    <t>EPO BCBS</t>
  </si>
  <si>
    <t>PPO - UHC</t>
  </si>
  <si>
    <t>EPO -UHC</t>
  </si>
  <si>
    <t>POS - UHC</t>
  </si>
  <si>
    <t>PPO - CareFirst BCBS</t>
  </si>
  <si>
    <t>EPO - CareFirst BCBS</t>
  </si>
  <si>
    <t>Mail remittance slip with your check to:</t>
  </si>
  <si>
    <t xml:space="preserve">               Maryland Department of Budget &amp; Management</t>
  </si>
  <si>
    <t xml:space="preserve">               P.O. Box 1516</t>
  </si>
  <si>
    <t xml:space="preserve">               Baltimore, MD 21203-1516</t>
  </si>
  <si>
    <t>Active Current Month</t>
  </si>
  <si>
    <t>Ind.</t>
  </si>
  <si>
    <t>Fam</t>
  </si>
  <si>
    <t>I &amp; S</t>
  </si>
  <si>
    <t>Subtotal</t>
  </si>
  <si>
    <t>Active Prior Month</t>
  </si>
  <si>
    <t>Retiree Current Month</t>
  </si>
  <si>
    <t>Retiree Prior Month</t>
  </si>
  <si>
    <t>S</t>
  </si>
  <si>
    <t>DPPO-Concordia</t>
  </si>
  <si>
    <t>EPO-CareFirst</t>
  </si>
  <si>
    <t>PAD 200k</t>
  </si>
  <si>
    <t>POS-CareFirst</t>
  </si>
  <si>
    <t>Pre Tax Life</t>
  </si>
  <si>
    <t>PAD 300k</t>
  </si>
  <si>
    <t>Post Tax Life</t>
  </si>
  <si>
    <t>PAD 100k</t>
  </si>
  <si>
    <t>DHMO-Concordia</t>
  </si>
  <si>
    <t>EPO-UHC</t>
  </si>
  <si>
    <t>PPO-CareFirst</t>
  </si>
  <si>
    <t>EPO-Aetna</t>
  </si>
  <si>
    <t>POS-Aetna</t>
  </si>
  <si>
    <t>joe smith</t>
  </si>
  <si>
    <t>123-45-6789</t>
  </si>
  <si>
    <t>SATELLITE ENTITY XYZ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</si>
</sst>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\-yy;@"/>
    <numFmt numFmtId="167" formatCode="m/d/yy;@"/>
    <numFmt numFmtId="168" formatCode="mm/dd/yy;@"/>
    <numFmt numFmtId="169" formatCode="General_)"/>
    <numFmt numFmtId="170" formatCode="_(* #,##0.0_);_(* \(#,##0.0\);_(* &quot;-&quot;??_);_(@_)"/>
    <numFmt numFmtId="171" formatCode="_(* #,##0_);_(* \(#,##0\);_(* &quot;-&quot;??_);_(@_)"/>
    <numFmt numFmtId="172" formatCode="[$-409]d\-mmm\-yy;@"/>
    <numFmt numFmtId="173" formatCode="m/d/yyyy;@"/>
    <numFmt numFmtId="174" formatCode="_(* #,##0.0_);_(* \(#,##0.0\);_(* &quot;-&quot;?_);_(@_)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2" fontId="5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3" fontId="1" fillId="0" borderId="0" xfId="42" applyNumberFormat="1" applyFont="1" applyBorder="1" applyAlignment="1">
      <alignment/>
    </xf>
    <xf numFmtId="49" fontId="2" fillId="0" borderId="15" xfId="0" applyNumberFormat="1" applyFont="1" applyBorder="1" applyAlignment="1">
      <alignment horizontal="center" wrapText="1"/>
    </xf>
    <xf numFmtId="166" fontId="6" fillId="0" borderId="1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15" xfId="0" applyNumberFormat="1" applyFont="1" applyBorder="1" applyAlignment="1">
      <alignment horizontal="center" wrapText="1"/>
    </xf>
    <xf numFmtId="166" fontId="5" fillId="0" borderId="0" xfId="0" applyNumberFormat="1" applyFont="1" applyAlignment="1">
      <alignment wrapText="1"/>
    </xf>
    <xf numFmtId="43" fontId="5" fillId="0" borderId="13" xfId="42" applyFont="1" applyBorder="1" applyAlignment="1">
      <alignment/>
    </xf>
    <xf numFmtId="43" fontId="5" fillId="0" borderId="0" xfId="42" applyFont="1" applyAlignment="1">
      <alignment/>
    </xf>
    <xf numFmtId="43" fontId="2" fillId="0" borderId="15" xfId="42" applyFont="1" applyBorder="1" applyAlignment="1">
      <alignment horizontal="center"/>
    </xf>
    <xf numFmtId="43" fontId="5" fillId="0" borderId="0" xfId="42" applyFont="1" applyBorder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 applyProtection="1">
      <alignment horizontal="right" wrapText="1"/>
      <protection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 wrapText="1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8" fontId="1" fillId="0" borderId="10" xfId="0" applyNumberFormat="1" applyFont="1" applyBorder="1" applyAlignment="1">
      <alignment/>
    </xf>
    <xf numFmtId="0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right" wrapText="1"/>
    </xf>
    <xf numFmtId="43" fontId="7" fillId="0" borderId="11" xfId="42" applyFont="1" applyBorder="1" applyAlignment="1">
      <alignment horizontal="right" wrapText="1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3" fontId="5" fillId="0" borderId="10" xfId="42" applyFont="1" applyBorder="1" applyAlignment="1">
      <alignment horizontal="right" wrapText="1"/>
    </xf>
    <xf numFmtId="16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3" fontId="5" fillId="0" borderId="18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3" fontId="2" fillId="0" borderId="15" xfId="42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 applyProtection="1">
      <alignment/>
      <protection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3" fontId="5" fillId="0" borderId="0" xfId="42" applyFont="1" applyAlignment="1">
      <alignment/>
    </xf>
    <xf numFmtId="0" fontId="5" fillId="0" borderId="0" xfId="0" applyFont="1" applyAlignment="1">
      <alignment/>
    </xf>
    <xf numFmtId="174" fontId="5" fillId="0" borderId="0" xfId="42" applyNumberFormat="1" applyFont="1" applyBorder="1" applyAlignment="1">
      <alignment horizontal="right" wrapText="1"/>
    </xf>
    <xf numFmtId="174" fontId="5" fillId="0" borderId="11" xfId="42" applyNumberFormat="1" applyFont="1" applyBorder="1" applyAlignment="1">
      <alignment horizontal="right" wrapText="1"/>
    </xf>
    <xf numFmtId="174" fontId="5" fillId="0" borderId="19" xfId="42" applyNumberFormat="1" applyFont="1" applyBorder="1" applyAlignment="1">
      <alignment/>
    </xf>
    <xf numFmtId="174" fontId="5" fillId="0" borderId="20" xfId="42" applyNumberFormat="1" applyFont="1" applyBorder="1" applyAlignment="1">
      <alignment/>
    </xf>
    <xf numFmtId="43" fontId="1" fillId="0" borderId="10" xfId="42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4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4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.140625" style="1" customWidth="1"/>
    <col min="2" max="2" width="30.7109375" style="1" bestFit="1" customWidth="1"/>
    <col min="3" max="3" width="13.421875" style="1" customWidth="1"/>
    <col min="4" max="4" width="13.57421875" style="1" customWidth="1"/>
    <col min="5" max="5" width="14.140625" style="1" customWidth="1"/>
    <col min="6" max="6" width="14.57421875" style="1" customWidth="1"/>
    <col min="7" max="7" width="15.00390625" style="1" customWidth="1"/>
    <col min="8" max="8" width="13.00390625" style="1" customWidth="1"/>
    <col min="9" max="16384" width="9.140625" style="1" customWidth="1"/>
  </cols>
  <sheetData>
    <row r="4" spans="7:8" ht="15">
      <c r="G4" s="2" t="s">
        <v>0</v>
      </c>
      <c r="H4" s="2"/>
    </row>
    <row r="5" spans="2:7" ht="15.75">
      <c r="B5" s="87" t="s">
        <v>9</v>
      </c>
      <c r="C5" s="87"/>
      <c r="D5" s="87"/>
      <c r="E5" s="87"/>
      <c r="F5" s="87"/>
      <c r="G5" s="87"/>
    </row>
    <row r="6" spans="2:7" ht="15.75">
      <c r="B6" s="87" t="s">
        <v>10</v>
      </c>
      <c r="C6" s="87"/>
      <c r="D6" s="87"/>
      <c r="E6" s="87"/>
      <c r="F6" s="87"/>
      <c r="G6" s="87"/>
    </row>
    <row r="7" spans="2:7" ht="15.75">
      <c r="B7" s="87" t="s">
        <v>56</v>
      </c>
      <c r="C7" s="87"/>
      <c r="D7" s="87"/>
      <c r="E7" s="87"/>
      <c r="F7" s="87"/>
      <c r="G7" s="87"/>
    </row>
    <row r="8" spans="2:7" ht="15.75">
      <c r="B8" s="10"/>
      <c r="C8" s="10"/>
      <c r="D8" s="81">
        <v>41121</v>
      </c>
      <c r="E8" s="10"/>
      <c r="F8" s="10"/>
      <c r="G8" s="10"/>
    </row>
    <row r="9" ht="15">
      <c r="D9" s="3"/>
    </row>
    <row r="10" spans="2:5" ht="15">
      <c r="B10" s="1" t="s">
        <v>3</v>
      </c>
      <c r="C10" s="55">
        <v>950000</v>
      </c>
      <c r="E10" s="1" t="s">
        <v>101</v>
      </c>
    </row>
    <row r="11" spans="2:7" ht="15">
      <c r="B11" s="1" t="s">
        <v>1</v>
      </c>
      <c r="C11" s="4">
        <v>41136</v>
      </c>
      <c r="E11" s="1" t="s">
        <v>2</v>
      </c>
      <c r="F11" s="55"/>
      <c r="G11" s="47">
        <f>+F23</f>
        <v>44249.61</v>
      </c>
    </row>
    <row r="12" spans="2:3" ht="15">
      <c r="B12" s="1" t="s">
        <v>55</v>
      </c>
      <c r="C12" s="6">
        <v>41121</v>
      </c>
    </row>
    <row r="13" spans="2:7" ht="15">
      <c r="B13" s="1" t="s">
        <v>47</v>
      </c>
      <c r="C13" s="6"/>
      <c r="D13" s="55"/>
      <c r="E13" s="1" t="s">
        <v>48</v>
      </c>
      <c r="F13" s="55"/>
      <c r="G13" s="55"/>
    </row>
    <row r="16" spans="2:6" ht="15">
      <c r="B16" s="1" t="s">
        <v>54</v>
      </c>
      <c r="C16" s="7"/>
      <c r="F16" s="45">
        <f>+'PPO BCBS'!C7+'PPO BCBS'!F7+'POS BCBS'!C7+'POS BCBS'!F7+'POS Aetna'!C7+'POS Aetna'!F7+'EPO Aetna'!C7+'EPO Aetna'!F7+Drug!C7+Drug!F7+'DPPO Concordia'!C7+'DPPO Concordia'!F7+'DHMO Concordia'!C7+'DHMO Concordia'!F7+Life!C7+Life!F7+'AD&amp;D'!C7+'AD&amp;D'!F7+Flex.Health.AC+Flex.Health.RC+Flex.DepCare.AC+Flex.DepCare.RC+PPO.UHC.AC+PPO.UHC.RC+EPO.UHC.AC+EPO.UHC.RC+POS.UHC.AC+POS.UHC.RC+EPO.BCBS.AC+EPO.BCBS.RC</f>
        <v>43381.97</v>
      </c>
    </row>
    <row r="17" spans="2:6" ht="15">
      <c r="B17" s="1" t="s">
        <v>8</v>
      </c>
      <c r="F17" s="45">
        <f>+'PPO BCBS'!C8+'PPO BCBS'!F8+'POS BCBS'!C8+'POS BCBS'!F8+'POS Aetna'!C8+'POS Aetna'!F8+'EPO Aetna'!C8+'EPO Aetna'!F8+Drug!C8+Drug!F8+'DPPO Concordia'!C8+'DPPO Concordia'!F8+'DHMO Concordia'!C8+'DHMO Concordia'!F8+Life!C8+Life!F8+'AD&amp;D'!C8+'AD&amp;D'!F8+Flex.Health.AP+Flex.Health.RP+Flex.DepCare.AP+Flex.DepCare.RP+EPO.UHC.AP+EPO.UHC.RP+PPO.UHC.AP+PPO.UHC.RP+POS.UHC.AP+POS.UHC.RP+EPO.BCBS.AP+EPO.BCBS.RP</f>
        <v>0</v>
      </c>
    </row>
    <row r="18" spans="2:6" ht="15">
      <c r="B18" s="1" t="s">
        <v>4</v>
      </c>
      <c r="F18" s="28">
        <v>867.64</v>
      </c>
    </row>
    <row r="19" spans="2:6" ht="15">
      <c r="B19" s="1" t="s">
        <v>5</v>
      </c>
      <c r="F19" s="28">
        <v>0</v>
      </c>
    </row>
    <row r="20" spans="2:6" ht="15">
      <c r="B20" s="1" t="s">
        <v>57</v>
      </c>
      <c r="F20" s="28">
        <v>0</v>
      </c>
    </row>
    <row r="21" spans="2:6" ht="15">
      <c r="B21" s="1" t="s">
        <v>6</v>
      </c>
      <c r="F21" s="80">
        <v>0</v>
      </c>
    </row>
    <row r="22" ht="15">
      <c r="F22" s="8"/>
    </row>
    <row r="23" spans="2:6" ht="15.75" thickBot="1">
      <c r="B23" s="2" t="s">
        <v>7</v>
      </c>
      <c r="F23" s="9">
        <f>SUM(F16:F21)</f>
        <v>44249.61</v>
      </c>
    </row>
    <row r="24" ht="15.75" thickTop="1">
      <c r="F24" s="5"/>
    </row>
    <row r="25" spans="4:8" ht="45.75" thickBot="1">
      <c r="D25" s="64" t="s">
        <v>37</v>
      </c>
      <c r="E25" s="64" t="s">
        <v>38</v>
      </c>
      <c r="F25" s="64" t="s">
        <v>13</v>
      </c>
      <c r="G25" s="64" t="s">
        <v>49</v>
      </c>
      <c r="H25" s="64" t="s">
        <v>50</v>
      </c>
    </row>
    <row r="26" spans="2:6" ht="15.75">
      <c r="B26" s="52" t="s">
        <v>31</v>
      </c>
      <c r="C26" s="11">
        <v>41420</v>
      </c>
      <c r="D26" s="66">
        <f>+'PPO BCBS'!C9+'PPO BCBS'!C10</f>
        <v>1</v>
      </c>
      <c r="E26" s="67">
        <f>+'PPO BCBS'!F9+'PPO BCBS'!F10</f>
        <v>0</v>
      </c>
      <c r="F26" s="53">
        <f>+'PPO BCBS'!C6</f>
        <v>832.84</v>
      </c>
    </row>
    <row r="27" spans="2:6" ht="15">
      <c r="B27" s="1" t="s">
        <v>65</v>
      </c>
      <c r="C27" s="15">
        <v>41490</v>
      </c>
      <c r="D27" s="1">
        <f>+'PPO UHC'!C9+'PPO UHC'!C10</f>
        <v>0</v>
      </c>
      <c r="E27" s="1">
        <f>+'PPO UHC'!F9+'PPO UHC'!F10</f>
        <v>0</v>
      </c>
      <c r="F27" s="45">
        <f>+'PPO UHC'!C6</f>
        <v>0</v>
      </c>
    </row>
    <row r="28" spans="2:6" ht="15.75">
      <c r="B28" s="52" t="s">
        <v>32</v>
      </c>
      <c r="C28" s="11">
        <v>41580</v>
      </c>
      <c r="D28" s="66">
        <f>+'POS BCBS'!C9+'POS BCBS'!C10</f>
        <v>28</v>
      </c>
      <c r="E28" s="67">
        <f>+'POS BCBS'!F9+'POS BCBS'!F10</f>
        <v>0</v>
      </c>
      <c r="F28" s="53">
        <f>+'POS BCBS'!C6</f>
        <v>12296.53</v>
      </c>
    </row>
    <row r="29" spans="2:6" ht="15">
      <c r="B29" s="1" t="s">
        <v>66</v>
      </c>
      <c r="C29" s="15">
        <v>41530</v>
      </c>
      <c r="D29" s="1">
        <f>+'POS UHC'!C9+'POS UHC'!C10</f>
        <v>0</v>
      </c>
      <c r="E29" s="1">
        <f>+'POS UHC'!F9+'POS UHC'!F10</f>
        <v>0</v>
      </c>
      <c r="F29" s="45">
        <f>+'POS UHC'!C6</f>
        <v>0</v>
      </c>
    </row>
    <row r="30" spans="2:6" ht="15.75">
      <c r="B30" s="52" t="s">
        <v>33</v>
      </c>
      <c r="C30" s="11">
        <v>41650</v>
      </c>
      <c r="D30" s="66">
        <f>+'POS Aetna'!C9+'POS Aetna'!C10</f>
        <v>1</v>
      </c>
      <c r="E30" s="67">
        <f>+'POS Aetna'!F9+'POS Aetna'!F10</f>
        <v>0</v>
      </c>
      <c r="F30" s="53">
        <f>+'POS Aetna'!C6</f>
        <v>393.59</v>
      </c>
    </row>
    <row r="31" spans="2:6" ht="15">
      <c r="B31" s="1" t="s">
        <v>67</v>
      </c>
      <c r="C31" s="15">
        <v>41470</v>
      </c>
      <c r="D31" s="1">
        <f>+'EPO BCBS'!C9+'EPO BCBS'!C10</f>
        <v>46</v>
      </c>
      <c r="E31" s="1">
        <f>+'EPO BCBS'!F9+'EPO BCBS'!F10</f>
        <v>0</v>
      </c>
      <c r="F31" s="45">
        <f>+'EPO BCBS'!C6</f>
        <v>20006.03</v>
      </c>
    </row>
    <row r="32" spans="2:6" ht="15">
      <c r="B32" s="1" t="s">
        <v>64</v>
      </c>
      <c r="C32" s="15">
        <v>41640</v>
      </c>
      <c r="D32" s="1">
        <f>+'EPO UHC'!C9+'EPO UHC'!C10</f>
        <v>8</v>
      </c>
      <c r="E32" s="1">
        <f>+'EPO UHC'!F9+'EPO UHC'!F10</f>
        <v>0</v>
      </c>
      <c r="F32" s="45">
        <f>+'EPO UHC'!C6</f>
        <v>3061.12</v>
      </c>
    </row>
    <row r="33" spans="2:6" ht="15.75">
      <c r="B33" s="52" t="s">
        <v>60</v>
      </c>
      <c r="C33" s="11">
        <v>41660</v>
      </c>
      <c r="D33" s="66">
        <f>+'EPO Aetna'!C9+'EPO Aetna'!C10</f>
        <v>1</v>
      </c>
      <c r="E33" s="67">
        <f>+'EPO Aetna'!F9+'EPO Aetna'!F10</f>
        <v>0</v>
      </c>
      <c r="F33" s="53">
        <f>+'EPO Aetna'!C6</f>
        <v>371.78</v>
      </c>
    </row>
    <row r="34" spans="2:6" ht="15.75">
      <c r="B34" s="52" t="s">
        <v>51</v>
      </c>
      <c r="C34" s="11">
        <v>45410</v>
      </c>
      <c r="D34" s="66">
        <f>+Drug!C9+Drug!C10</f>
        <v>14</v>
      </c>
      <c r="E34" s="67">
        <f>+Drug!F9+Drug!F10</f>
        <v>0</v>
      </c>
      <c r="F34" s="53">
        <f>+Drug!C6</f>
        <v>3371.19</v>
      </c>
    </row>
    <row r="35" spans="2:6" ht="15.75">
      <c r="B35" s="52" t="s">
        <v>58</v>
      </c>
      <c r="C35" s="11">
        <v>48411</v>
      </c>
      <c r="D35" s="66">
        <f>+'DPPO Concordia'!C9+'DPPO Concordia'!C10</f>
        <v>54</v>
      </c>
      <c r="E35" s="67">
        <f>+'DPPO Concordia'!F9+'DPPO Concordia'!F10</f>
        <v>0</v>
      </c>
      <c r="F35" s="53">
        <f>+'DPPO Concordia'!C6</f>
        <v>1669.31</v>
      </c>
    </row>
    <row r="36" spans="2:6" ht="15.75">
      <c r="B36" s="52" t="s">
        <v>59</v>
      </c>
      <c r="C36" s="11">
        <v>48411</v>
      </c>
      <c r="D36" s="66">
        <f>+'DHMO Concordia'!C9+'DHMO Concordia'!C10</f>
        <v>17</v>
      </c>
      <c r="E36" s="67">
        <f>+'DHMO Concordia'!F9+'DHMO Concordia'!F10</f>
        <v>0</v>
      </c>
      <c r="F36" s="53">
        <f>+'DHMO Concordia'!C6</f>
        <v>278.43</v>
      </c>
    </row>
    <row r="37" spans="2:6" ht="15.75">
      <c r="B37" s="52" t="s">
        <v>36</v>
      </c>
      <c r="C37" s="11">
        <v>52411</v>
      </c>
      <c r="D37" s="66">
        <f>+'AD&amp;D'!C9+'AD&amp;D'!C10</f>
        <v>66</v>
      </c>
      <c r="E37" s="67">
        <f>+'AD&amp;D'!F9+'AD&amp;D'!F10</f>
        <v>0</v>
      </c>
      <c r="F37" s="54">
        <f>+'AD&amp;D'!C6</f>
        <v>265.3</v>
      </c>
    </row>
    <row r="38" spans="2:6" ht="15.75">
      <c r="B38" s="52" t="s">
        <v>25</v>
      </c>
      <c r="C38" s="11">
        <v>54411</v>
      </c>
      <c r="D38" s="66">
        <f>+Life!C9+Life!C10</f>
        <v>64</v>
      </c>
      <c r="E38" s="67">
        <f>+Life!F9+Life!F10</f>
        <v>0</v>
      </c>
      <c r="F38" s="53">
        <f>+Life!C6</f>
        <v>835.85</v>
      </c>
    </row>
    <row r="39" spans="2:6" ht="15.75">
      <c r="B39" s="52" t="s">
        <v>34</v>
      </c>
      <c r="C39" s="82" t="s">
        <v>52</v>
      </c>
      <c r="D39" s="66">
        <f>+'Flex Health'!C9+'Flex Health'!C10</f>
        <v>0</v>
      </c>
      <c r="E39" s="67">
        <f>+'Flex Health'!F9+'Flex Health'!F10</f>
        <v>0</v>
      </c>
      <c r="F39" s="53">
        <f>+'Flex Health'!C6</f>
        <v>0</v>
      </c>
    </row>
    <row r="40" spans="2:6" ht="15.75">
      <c r="B40" s="52" t="s">
        <v>35</v>
      </c>
      <c r="C40" s="82" t="s">
        <v>53</v>
      </c>
      <c r="D40" s="83">
        <f>+'Flex Dep Care'!C9+'Flex Dep Care'!C10</f>
        <v>0</v>
      </c>
      <c r="E40" s="84">
        <f>+'Flex Dep Care'!F9+'Flex Dep Care'!F10</f>
        <v>0</v>
      </c>
      <c r="F40" s="54">
        <f>+'Flex Dep Care'!C6</f>
        <v>0</v>
      </c>
    </row>
    <row r="46" ht="15">
      <c r="B46" s="1" t="s">
        <v>73</v>
      </c>
    </row>
    <row r="47" ht="15">
      <c r="B47" s="1" t="s">
        <v>74</v>
      </c>
    </row>
    <row r="48" ht="15">
      <c r="B48" s="1" t="s">
        <v>75</v>
      </c>
    </row>
    <row r="49" ht="15">
      <c r="B49" s="1" t="s">
        <v>76</v>
      </c>
    </row>
  </sheetData>
  <sheetProtection/>
  <mergeCells count="3">
    <mergeCell ref="B5:G5"/>
    <mergeCell ref="B6:G6"/>
    <mergeCell ref="B7:G7"/>
  </mergeCells>
  <printOptions/>
  <pageMargins left="0.25" right="0.25" top="0" bottom="1" header="0.5" footer="0.5"/>
  <pageSetup fitToHeight="1" fitToWidth="1" horizontalDpi="600" verticalDpi="600" orientation="portrait" scale="89" r:id="rId1"/>
  <headerFooter alignWithMargins="0">
    <oddFooter>&amp;L&amp;D&amp;R&amp;P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61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371.78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371.78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1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78</v>
      </c>
      <c r="F15" s="37">
        <v>371.78</v>
      </c>
      <c r="L15" s="11">
        <v>1</v>
      </c>
      <c r="M15" s="11">
        <v>2</v>
      </c>
    </row>
    <row r="16" spans="1:6" ht="12.75">
      <c r="A16" s="11" t="s">
        <v>81</v>
      </c>
      <c r="F16" s="37">
        <v>371.78</v>
      </c>
    </row>
    <row r="17" spans="1:5" ht="12.75">
      <c r="A17" s="21"/>
      <c r="B17" s="22"/>
      <c r="C17" s="41"/>
      <c r="E17" s="24"/>
    </row>
    <row r="18" ht="12.75">
      <c r="A18" s="11" t="s">
        <v>82</v>
      </c>
    </row>
    <row r="19" spans="1:6" ht="12.75">
      <c r="A19" s="11" t="s">
        <v>81</v>
      </c>
      <c r="F19" s="37">
        <v>0</v>
      </c>
    </row>
    <row r="21" ht="12.75">
      <c r="A21" s="11" t="s">
        <v>83</v>
      </c>
    </row>
    <row r="22" spans="1:6" ht="12.75">
      <c r="A22" s="11" t="s">
        <v>81</v>
      </c>
      <c r="F22" s="37">
        <v>0</v>
      </c>
    </row>
    <row r="24" ht="12.75">
      <c r="A24" s="11" t="s">
        <v>84</v>
      </c>
    </row>
    <row r="25" spans="1:6" ht="12.75">
      <c r="A25" s="11" t="s">
        <v>81</v>
      </c>
      <c r="F25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15" sqref="B15:C28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23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3371.19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3371.19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14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79</v>
      </c>
      <c r="F15" s="37">
        <v>397.1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33">
        <v>41091</v>
      </c>
      <c r="E16" s="11" t="s">
        <v>78</v>
      </c>
      <c r="F16" s="37">
        <v>198.55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37">
        <v>198.55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33">
        <v>41091</v>
      </c>
      <c r="E18" s="11" t="s">
        <v>78</v>
      </c>
      <c r="F18" s="37">
        <v>198.55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33">
        <v>41091</v>
      </c>
      <c r="E19" s="11" t="s">
        <v>78</v>
      </c>
      <c r="F19" s="37">
        <v>198.55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33">
        <v>41091</v>
      </c>
      <c r="E20" s="11" t="s">
        <v>78</v>
      </c>
      <c r="F20" s="37">
        <v>198.55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33">
        <v>41091</v>
      </c>
      <c r="E21" s="11" t="s">
        <v>80</v>
      </c>
      <c r="F21" s="37">
        <v>329.53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33">
        <v>41091</v>
      </c>
      <c r="E22" s="11" t="s">
        <v>80</v>
      </c>
      <c r="F22" s="37">
        <v>329.53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33">
        <v>41091</v>
      </c>
      <c r="E23" s="11" t="s">
        <v>78</v>
      </c>
      <c r="F23" s="37">
        <v>198.55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33">
        <v>41091</v>
      </c>
      <c r="E24" s="11" t="s">
        <v>78</v>
      </c>
      <c r="F24" s="37">
        <v>198.55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33">
        <v>41091</v>
      </c>
      <c r="E25" s="11" t="s">
        <v>78</v>
      </c>
      <c r="F25" s="37">
        <v>198.55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33">
        <v>41091</v>
      </c>
      <c r="E26" s="11" t="s">
        <v>78</v>
      </c>
      <c r="F26" s="37">
        <v>198.55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33">
        <v>41091</v>
      </c>
      <c r="E27" s="11" t="s">
        <v>80</v>
      </c>
      <c r="F27" s="37">
        <v>329.53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33">
        <v>41091</v>
      </c>
      <c r="E28" s="11" t="s">
        <v>78</v>
      </c>
      <c r="F28" s="37">
        <v>198.55</v>
      </c>
      <c r="L28" s="11">
        <v>1</v>
      </c>
      <c r="M28" s="11">
        <v>2</v>
      </c>
    </row>
    <row r="29" spans="1:6" ht="12.75">
      <c r="A29" s="11" t="s">
        <v>81</v>
      </c>
      <c r="F29" s="37">
        <v>3371.19</v>
      </c>
    </row>
    <row r="31" ht="12.75">
      <c r="A31" s="11" t="s">
        <v>82</v>
      </c>
    </row>
    <row r="32" spans="1:6" ht="12.75">
      <c r="A32" s="11" t="s">
        <v>81</v>
      </c>
      <c r="F32" s="37">
        <v>0</v>
      </c>
    </row>
    <row r="34" ht="12.75">
      <c r="A34" s="11" t="s">
        <v>83</v>
      </c>
    </row>
    <row r="35" spans="1:6" ht="12.75">
      <c r="A35" s="11" t="s">
        <v>81</v>
      </c>
      <c r="F35" s="37">
        <v>0</v>
      </c>
    </row>
    <row r="37" ht="12.75">
      <c r="A37" s="11" t="s">
        <v>84</v>
      </c>
    </row>
    <row r="38" spans="1:6" ht="12.75">
      <c r="A38" s="11" t="s">
        <v>81</v>
      </c>
      <c r="F38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B15" sqref="B15:C68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4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62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1669.31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1669.31</v>
      </c>
      <c r="D7" s="42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65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54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44"/>
    </row>
    <row r="15" spans="2:13" ht="12.75">
      <c r="B15" s="11" t="s">
        <v>99</v>
      </c>
      <c r="C15" s="40" t="s">
        <v>100</v>
      </c>
      <c r="D15" s="44">
        <v>41091</v>
      </c>
      <c r="E15" s="11" t="s">
        <v>78</v>
      </c>
      <c r="F15" s="37">
        <v>23.27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43">
        <v>41091</v>
      </c>
      <c r="E16" s="11" t="s">
        <v>78</v>
      </c>
      <c r="F16" s="37">
        <v>23.27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37">
        <v>23.27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43">
        <v>41091</v>
      </c>
      <c r="E18" s="11" t="s">
        <v>79</v>
      </c>
      <c r="F18" s="37">
        <v>87.2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43">
        <v>41091</v>
      </c>
      <c r="E19" s="11" t="s">
        <v>78</v>
      </c>
      <c r="F19" s="37">
        <v>23.27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43">
        <v>41091</v>
      </c>
      <c r="E20" s="11" t="s">
        <v>79</v>
      </c>
      <c r="F20" s="37">
        <v>87.2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43">
        <v>41091</v>
      </c>
      <c r="E21" s="11" t="s">
        <v>78</v>
      </c>
      <c r="F21" s="37">
        <v>23.27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43">
        <v>41091</v>
      </c>
      <c r="E22" s="11" t="s">
        <v>78</v>
      </c>
      <c r="F22" s="37">
        <v>23.27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43">
        <v>41091</v>
      </c>
      <c r="E23" s="11" t="s">
        <v>78</v>
      </c>
      <c r="F23" s="37">
        <v>23.27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43">
        <v>41091</v>
      </c>
      <c r="E24" s="11" t="s">
        <v>78</v>
      </c>
      <c r="F24" s="37">
        <v>23.27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43">
        <v>41091</v>
      </c>
      <c r="E25" s="11" t="s">
        <v>78</v>
      </c>
      <c r="F25" s="37">
        <v>23.27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43">
        <v>41091</v>
      </c>
      <c r="E26" s="11" t="s">
        <v>79</v>
      </c>
      <c r="F26" s="37">
        <v>87.2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43">
        <v>41091</v>
      </c>
      <c r="E27" s="11" t="s">
        <v>78</v>
      </c>
      <c r="F27" s="37">
        <v>23.27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43">
        <v>41091</v>
      </c>
      <c r="E28" s="11" t="s">
        <v>78</v>
      </c>
      <c r="F28" s="37">
        <v>23.27</v>
      </c>
      <c r="L28" s="11">
        <v>1</v>
      </c>
      <c r="M28" s="11">
        <v>2</v>
      </c>
    </row>
    <row r="29" spans="2:13" ht="12.75">
      <c r="B29" s="11" t="s">
        <v>99</v>
      </c>
      <c r="C29" s="40" t="s">
        <v>100</v>
      </c>
      <c r="D29" s="43">
        <v>41091</v>
      </c>
      <c r="E29" s="11" t="s">
        <v>78</v>
      </c>
      <c r="F29" s="37">
        <v>23.27</v>
      </c>
      <c r="L29" s="11">
        <v>1</v>
      </c>
      <c r="M29" s="11">
        <v>2</v>
      </c>
    </row>
    <row r="30" spans="2:13" ht="12.75">
      <c r="B30" s="11" t="s">
        <v>99</v>
      </c>
      <c r="C30" s="40" t="s">
        <v>100</v>
      </c>
      <c r="D30" s="43">
        <v>41091</v>
      </c>
      <c r="E30" s="11" t="s">
        <v>78</v>
      </c>
      <c r="F30" s="37">
        <v>23.27</v>
      </c>
      <c r="L30" s="11">
        <v>1</v>
      </c>
      <c r="M30" s="11">
        <v>2</v>
      </c>
    </row>
    <row r="31" spans="2:13" ht="12.75">
      <c r="B31" s="11" t="s">
        <v>99</v>
      </c>
      <c r="C31" s="40" t="s">
        <v>100</v>
      </c>
      <c r="D31" s="43">
        <v>41091</v>
      </c>
      <c r="E31" s="11" t="s">
        <v>78</v>
      </c>
      <c r="F31" s="37">
        <v>23.27</v>
      </c>
      <c r="L31" s="11">
        <v>1</v>
      </c>
      <c r="M31" s="11">
        <v>2</v>
      </c>
    </row>
    <row r="32" spans="2:13" ht="12.75">
      <c r="B32" s="11" t="s">
        <v>99</v>
      </c>
      <c r="C32" s="40" t="s">
        <v>100</v>
      </c>
      <c r="D32" s="43">
        <v>41091</v>
      </c>
      <c r="E32" s="11" t="s">
        <v>78</v>
      </c>
      <c r="F32" s="37">
        <v>23.27</v>
      </c>
      <c r="L32" s="11">
        <v>1</v>
      </c>
      <c r="M32" s="11">
        <v>2</v>
      </c>
    </row>
    <row r="33" spans="2:13" ht="12.75">
      <c r="B33" s="11" t="s">
        <v>99</v>
      </c>
      <c r="C33" s="40" t="s">
        <v>100</v>
      </c>
      <c r="D33" s="43">
        <v>41091</v>
      </c>
      <c r="E33" s="11" t="s">
        <v>78</v>
      </c>
      <c r="F33" s="37">
        <v>23.27</v>
      </c>
      <c r="L33" s="11">
        <v>1</v>
      </c>
      <c r="M33" s="11">
        <v>2</v>
      </c>
    </row>
    <row r="34" spans="2:13" ht="12.75">
      <c r="B34" s="11" t="s">
        <v>99</v>
      </c>
      <c r="C34" s="40" t="s">
        <v>100</v>
      </c>
      <c r="D34" s="43">
        <v>41091</v>
      </c>
      <c r="E34" s="11" t="s">
        <v>78</v>
      </c>
      <c r="F34" s="37">
        <v>23.27</v>
      </c>
      <c r="L34" s="11">
        <v>1</v>
      </c>
      <c r="M34" s="11">
        <v>2</v>
      </c>
    </row>
    <row r="35" spans="2:13" ht="12.75">
      <c r="B35" s="11" t="s">
        <v>99</v>
      </c>
      <c r="C35" s="40" t="s">
        <v>100</v>
      </c>
      <c r="D35" s="43">
        <v>41091</v>
      </c>
      <c r="E35" s="11" t="s">
        <v>78</v>
      </c>
      <c r="F35" s="37">
        <v>23.27</v>
      </c>
      <c r="L35" s="11">
        <v>1</v>
      </c>
      <c r="M35" s="11">
        <v>2</v>
      </c>
    </row>
    <row r="36" spans="2:13" ht="12.75">
      <c r="B36" s="11" t="s">
        <v>99</v>
      </c>
      <c r="C36" s="40" t="s">
        <v>100</v>
      </c>
      <c r="D36" s="43">
        <v>41091</v>
      </c>
      <c r="E36" s="11" t="s">
        <v>78</v>
      </c>
      <c r="F36" s="37">
        <v>23.27</v>
      </c>
      <c r="L36" s="11">
        <v>1</v>
      </c>
      <c r="M36" s="11">
        <v>2</v>
      </c>
    </row>
    <row r="37" spans="2:13" ht="12.75">
      <c r="B37" s="11" t="s">
        <v>99</v>
      </c>
      <c r="C37" s="40" t="s">
        <v>100</v>
      </c>
      <c r="D37" s="43">
        <v>41091</v>
      </c>
      <c r="E37" s="11" t="s">
        <v>80</v>
      </c>
      <c r="F37" s="37">
        <v>46.54</v>
      </c>
      <c r="L37" s="11">
        <v>1</v>
      </c>
      <c r="M37" s="11">
        <v>2</v>
      </c>
    </row>
    <row r="38" spans="2:13" ht="12.75">
      <c r="B38" s="11" t="s">
        <v>99</v>
      </c>
      <c r="C38" s="40" t="s">
        <v>100</v>
      </c>
      <c r="D38" s="43">
        <v>41091</v>
      </c>
      <c r="E38" s="11" t="s">
        <v>78</v>
      </c>
      <c r="F38" s="37">
        <v>23.27</v>
      </c>
      <c r="L38" s="11">
        <v>1</v>
      </c>
      <c r="M38" s="11">
        <v>2</v>
      </c>
    </row>
    <row r="39" spans="2:13" ht="12.75">
      <c r="B39" s="11" t="s">
        <v>99</v>
      </c>
      <c r="C39" s="40" t="s">
        <v>100</v>
      </c>
      <c r="D39" s="43">
        <v>41091</v>
      </c>
      <c r="E39" s="11" t="s">
        <v>78</v>
      </c>
      <c r="F39" s="37">
        <v>23.27</v>
      </c>
      <c r="L39" s="11">
        <v>1</v>
      </c>
      <c r="M39" s="11">
        <v>2</v>
      </c>
    </row>
    <row r="40" spans="2:13" ht="12.75">
      <c r="B40" s="11" t="s">
        <v>99</v>
      </c>
      <c r="C40" s="40" t="s">
        <v>100</v>
      </c>
      <c r="D40" s="43">
        <v>41091</v>
      </c>
      <c r="E40" s="11" t="s">
        <v>78</v>
      </c>
      <c r="F40" s="37">
        <v>23.27</v>
      </c>
      <c r="L40" s="11">
        <v>1</v>
      </c>
      <c r="M40" s="11">
        <v>2</v>
      </c>
    </row>
    <row r="41" spans="2:13" ht="12.75">
      <c r="B41" s="11" t="s">
        <v>99</v>
      </c>
      <c r="C41" s="40" t="s">
        <v>100</v>
      </c>
      <c r="D41" s="43">
        <v>41091</v>
      </c>
      <c r="E41" s="11" t="s">
        <v>78</v>
      </c>
      <c r="F41" s="37">
        <v>23.27</v>
      </c>
      <c r="L41" s="11">
        <v>1</v>
      </c>
      <c r="M41" s="11">
        <v>2</v>
      </c>
    </row>
    <row r="42" spans="2:13" ht="12.75">
      <c r="B42" s="11" t="s">
        <v>99</v>
      </c>
      <c r="C42" s="40" t="s">
        <v>100</v>
      </c>
      <c r="D42" s="43">
        <v>41091</v>
      </c>
      <c r="E42" s="11" t="s">
        <v>78</v>
      </c>
      <c r="F42" s="37">
        <v>23.27</v>
      </c>
      <c r="L42" s="11">
        <v>1</v>
      </c>
      <c r="M42" s="11">
        <v>2</v>
      </c>
    </row>
    <row r="43" spans="2:13" ht="12.75">
      <c r="B43" s="11" t="s">
        <v>99</v>
      </c>
      <c r="C43" s="40" t="s">
        <v>100</v>
      </c>
      <c r="D43" s="43">
        <v>41091</v>
      </c>
      <c r="E43" s="11" t="s">
        <v>78</v>
      </c>
      <c r="F43" s="37">
        <v>23.27</v>
      </c>
      <c r="L43" s="11">
        <v>1</v>
      </c>
      <c r="M43" s="11">
        <v>2</v>
      </c>
    </row>
    <row r="44" spans="2:13" ht="12.75">
      <c r="B44" s="11" t="s">
        <v>99</v>
      </c>
      <c r="C44" s="40" t="s">
        <v>100</v>
      </c>
      <c r="D44" s="43">
        <v>41091</v>
      </c>
      <c r="E44" s="11" t="s">
        <v>78</v>
      </c>
      <c r="F44" s="37">
        <v>23.27</v>
      </c>
      <c r="L44" s="11">
        <v>1</v>
      </c>
      <c r="M44" s="11">
        <v>2</v>
      </c>
    </row>
    <row r="45" spans="2:13" ht="12.75">
      <c r="B45" s="11" t="s">
        <v>99</v>
      </c>
      <c r="C45" s="40" t="s">
        <v>100</v>
      </c>
      <c r="D45" s="43">
        <v>41091</v>
      </c>
      <c r="E45" s="11" t="s">
        <v>78</v>
      </c>
      <c r="F45" s="37">
        <v>23.27</v>
      </c>
      <c r="L45" s="11">
        <v>1</v>
      </c>
      <c r="M45" s="11">
        <v>2</v>
      </c>
    </row>
    <row r="46" spans="2:13" ht="12.75">
      <c r="B46" s="11" t="s">
        <v>99</v>
      </c>
      <c r="C46" s="40" t="s">
        <v>100</v>
      </c>
      <c r="D46" s="43">
        <v>41091</v>
      </c>
      <c r="E46" s="11" t="s">
        <v>78</v>
      </c>
      <c r="F46" s="37">
        <v>23.27</v>
      </c>
      <c r="L46" s="11">
        <v>1</v>
      </c>
      <c r="M46" s="11">
        <v>2</v>
      </c>
    </row>
    <row r="47" spans="2:13" ht="12.75">
      <c r="B47" s="11" t="s">
        <v>99</v>
      </c>
      <c r="C47" s="40" t="s">
        <v>100</v>
      </c>
      <c r="D47" s="43">
        <v>41091</v>
      </c>
      <c r="E47" s="11" t="s">
        <v>78</v>
      </c>
      <c r="F47" s="37">
        <v>23.27</v>
      </c>
      <c r="L47" s="11">
        <v>1</v>
      </c>
      <c r="M47" s="11">
        <v>2</v>
      </c>
    </row>
    <row r="48" spans="2:13" ht="12.75">
      <c r="B48" s="11" t="s">
        <v>99</v>
      </c>
      <c r="C48" s="40" t="s">
        <v>100</v>
      </c>
      <c r="D48" s="43">
        <v>41091</v>
      </c>
      <c r="E48" s="11" t="s">
        <v>78</v>
      </c>
      <c r="F48" s="37">
        <v>23.27</v>
      </c>
      <c r="L48" s="11">
        <v>1</v>
      </c>
      <c r="M48" s="11">
        <v>2</v>
      </c>
    </row>
    <row r="49" spans="2:13" ht="12.75">
      <c r="B49" s="11" t="s">
        <v>99</v>
      </c>
      <c r="C49" s="40" t="s">
        <v>100</v>
      </c>
      <c r="D49" s="43">
        <v>41091</v>
      </c>
      <c r="E49" s="11" t="s">
        <v>79</v>
      </c>
      <c r="F49" s="37">
        <v>87.2</v>
      </c>
      <c r="L49" s="11">
        <v>1</v>
      </c>
      <c r="M49" s="11">
        <v>2</v>
      </c>
    </row>
    <row r="50" spans="2:13" ht="12.75">
      <c r="B50" s="11" t="s">
        <v>99</v>
      </c>
      <c r="C50" s="40" t="s">
        <v>100</v>
      </c>
      <c r="D50" s="43">
        <v>41091</v>
      </c>
      <c r="E50" s="11" t="s">
        <v>78</v>
      </c>
      <c r="F50" s="37">
        <v>23.27</v>
      </c>
      <c r="L50" s="11">
        <v>1</v>
      </c>
      <c r="M50" s="11">
        <v>2</v>
      </c>
    </row>
    <row r="51" spans="2:13" ht="12.75">
      <c r="B51" s="11" t="s">
        <v>99</v>
      </c>
      <c r="C51" s="40" t="s">
        <v>100</v>
      </c>
      <c r="D51" s="43">
        <v>41091</v>
      </c>
      <c r="E51" s="11" t="s">
        <v>80</v>
      </c>
      <c r="F51" s="37">
        <v>46.54</v>
      </c>
      <c r="L51" s="11">
        <v>1</v>
      </c>
      <c r="M51" s="11">
        <v>2</v>
      </c>
    </row>
    <row r="52" spans="2:13" ht="12.75">
      <c r="B52" s="11" t="s">
        <v>99</v>
      </c>
      <c r="C52" s="40" t="s">
        <v>100</v>
      </c>
      <c r="D52" s="43">
        <v>41091</v>
      </c>
      <c r="E52" s="11" t="s">
        <v>78</v>
      </c>
      <c r="F52" s="37">
        <v>23.27</v>
      </c>
      <c r="L52" s="11">
        <v>1</v>
      </c>
      <c r="M52" s="11">
        <v>2</v>
      </c>
    </row>
    <row r="53" spans="2:13" ht="12.75">
      <c r="B53" s="11" t="s">
        <v>99</v>
      </c>
      <c r="C53" s="40" t="s">
        <v>100</v>
      </c>
      <c r="D53" s="43">
        <v>41091</v>
      </c>
      <c r="E53" s="11" t="s">
        <v>78</v>
      </c>
      <c r="F53" s="37">
        <v>23.27</v>
      </c>
      <c r="L53" s="11">
        <v>1</v>
      </c>
      <c r="M53" s="11">
        <v>2</v>
      </c>
    </row>
    <row r="54" spans="2:13" ht="12.75">
      <c r="B54" s="11" t="s">
        <v>99</v>
      </c>
      <c r="C54" s="40" t="s">
        <v>100</v>
      </c>
      <c r="D54" s="43">
        <v>41091</v>
      </c>
      <c r="E54" s="11" t="s">
        <v>80</v>
      </c>
      <c r="F54" s="37">
        <v>46.54</v>
      </c>
      <c r="L54" s="11">
        <v>1</v>
      </c>
      <c r="M54" s="11">
        <v>2</v>
      </c>
    </row>
    <row r="55" spans="2:13" ht="12.75">
      <c r="B55" s="11" t="s">
        <v>99</v>
      </c>
      <c r="C55" s="40" t="s">
        <v>100</v>
      </c>
      <c r="D55" s="43">
        <v>41091</v>
      </c>
      <c r="E55" s="11" t="s">
        <v>78</v>
      </c>
      <c r="F55" s="37">
        <v>23.27</v>
      </c>
      <c r="L55" s="11">
        <v>1</v>
      </c>
      <c r="M55" s="11">
        <v>2</v>
      </c>
    </row>
    <row r="56" spans="2:13" ht="12.75">
      <c r="B56" s="11" t="s">
        <v>99</v>
      </c>
      <c r="C56" s="40" t="s">
        <v>100</v>
      </c>
      <c r="D56" s="43">
        <v>41091</v>
      </c>
      <c r="E56" s="11" t="s">
        <v>78</v>
      </c>
      <c r="F56" s="37">
        <v>23.27</v>
      </c>
      <c r="L56" s="11">
        <v>1</v>
      </c>
      <c r="M56" s="11">
        <v>2</v>
      </c>
    </row>
    <row r="57" spans="2:13" ht="12.75">
      <c r="B57" s="11" t="s">
        <v>99</v>
      </c>
      <c r="C57" s="40" t="s">
        <v>100</v>
      </c>
      <c r="D57" s="43">
        <v>41091</v>
      </c>
      <c r="E57" s="11" t="s">
        <v>78</v>
      </c>
      <c r="F57" s="37">
        <v>23.27</v>
      </c>
      <c r="L57" s="11">
        <v>1</v>
      </c>
      <c r="M57" s="11">
        <v>2</v>
      </c>
    </row>
    <row r="58" spans="2:13" ht="12.75">
      <c r="B58" s="11" t="s">
        <v>99</v>
      </c>
      <c r="C58" s="40" t="s">
        <v>100</v>
      </c>
      <c r="D58" s="43">
        <v>41091</v>
      </c>
      <c r="E58" s="11" t="s">
        <v>79</v>
      </c>
      <c r="F58" s="37">
        <v>87.2</v>
      </c>
      <c r="L58" s="11">
        <v>1</v>
      </c>
      <c r="M58" s="11">
        <v>2</v>
      </c>
    </row>
    <row r="59" spans="2:13" ht="12.75">
      <c r="B59" s="11" t="s">
        <v>99</v>
      </c>
      <c r="C59" s="40" t="s">
        <v>100</v>
      </c>
      <c r="D59" s="43">
        <v>41091</v>
      </c>
      <c r="E59" s="11" t="s">
        <v>78</v>
      </c>
      <c r="F59" s="37">
        <v>23.27</v>
      </c>
      <c r="L59" s="11">
        <v>1</v>
      </c>
      <c r="M59" s="11">
        <v>2</v>
      </c>
    </row>
    <row r="60" spans="2:13" ht="12.75">
      <c r="B60" s="11" t="s">
        <v>99</v>
      </c>
      <c r="C60" s="40" t="s">
        <v>100</v>
      </c>
      <c r="D60" s="43">
        <v>41091</v>
      </c>
      <c r="E60" s="11" t="s">
        <v>78</v>
      </c>
      <c r="F60" s="37">
        <v>23.27</v>
      </c>
      <c r="L60" s="11">
        <v>1</v>
      </c>
      <c r="M60" s="11">
        <v>2</v>
      </c>
    </row>
    <row r="61" spans="2:13" ht="12.75">
      <c r="B61" s="11" t="s">
        <v>99</v>
      </c>
      <c r="C61" s="40" t="s">
        <v>100</v>
      </c>
      <c r="D61" s="43">
        <v>41091</v>
      </c>
      <c r="E61" s="11" t="s">
        <v>78</v>
      </c>
      <c r="F61" s="37">
        <v>23.27</v>
      </c>
      <c r="L61" s="11">
        <v>1</v>
      </c>
      <c r="M61" s="11">
        <v>2</v>
      </c>
    </row>
    <row r="62" spans="2:13" ht="12.75">
      <c r="B62" s="11" t="s">
        <v>99</v>
      </c>
      <c r="C62" s="40" t="s">
        <v>100</v>
      </c>
      <c r="D62" s="43">
        <v>41091</v>
      </c>
      <c r="E62" s="11" t="s">
        <v>78</v>
      </c>
      <c r="F62" s="37">
        <v>23.27</v>
      </c>
      <c r="L62" s="11">
        <v>1</v>
      </c>
      <c r="M62" s="11">
        <v>2</v>
      </c>
    </row>
    <row r="63" spans="2:13" ht="12.75">
      <c r="B63" s="11" t="s">
        <v>99</v>
      </c>
      <c r="C63" s="40" t="s">
        <v>100</v>
      </c>
      <c r="D63" s="43">
        <v>41091</v>
      </c>
      <c r="E63" s="11" t="s">
        <v>78</v>
      </c>
      <c r="F63" s="37">
        <v>23.27</v>
      </c>
      <c r="L63" s="11">
        <v>1</v>
      </c>
      <c r="M63" s="11">
        <v>2</v>
      </c>
    </row>
    <row r="64" spans="2:13" ht="12.75">
      <c r="B64" s="11" t="s">
        <v>99</v>
      </c>
      <c r="C64" s="40" t="s">
        <v>100</v>
      </c>
      <c r="D64" s="43">
        <v>41091</v>
      </c>
      <c r="E64" s="11" t="s">
        <v>78</v>
      </c>
      <c r="F64" s="37">
        <v>23.27</v>
      </c>
      <c r="L64" s="11">
        <v>1</v>
      </c>
      <c r="M64" s="11">
        <v>2</v>
      </c>
    </row>
    <row r="65" spans="2:13" ht="12.75">
      <c r="B65" s="11" t="s">
        <v>99</v>
      </c>
      <c r="C65" s="40" t="s">
        <v>100</v>
      </c>
      <c r="D65" s="43">
        <v>41091</v>
      </c>
      <c r="E65" s="11" t="s">
        <v>78</v>
      </c>
      <c r="F65" s="37">
        <v>23.27</v>
      </c>
      <c r="L65" s="11">
        <v>1</v>
      </c>
      <c r="M65" s="11">
        <v>2</v>
      </c>
    </row>
    <row r="66" spans="2:13" ht="12.75">
      <c r="B66" s="11" t="s">
        <v>99</v>
      </c>
      <c r="C66" s="40" t="s">
        <v>100</v>
      </c>
      <c r="D66" s="43">
        <v>41091</v>
      </c>
      <c r="E66" s="11" t="s">
        <v>80</v>
      </c>
      <c r="F66" s="37">
        <v>46.54</v>
      </c>
      <c r="L66" s="11">
        <v>1</v>
      </c>
      <c r="M66" s="11">
        <v>2</v>
      </c>
    </row>
    <row r="67" spans="2:13" ht="12.75">
      <c r="B67" s="11" t="s">
        <v>99</v>
      </c>
      <c r="C67" s="40" t="s">
        <v>100</v>
      </c>
      <c r="D67" s="43">
        <v>41091</v>
      </c>
      <c r="E67" s="11" t="s">
        <v>78</v>
      </c>
      <c r="F67" s="37">
        <v>23.27</v>
      </c>
      <c r="L67" s="11">
        <v>1</v>
      </c>
      <c r="M67" s="11">
        <v>2</v>
      </c>
    </row>
    <row r="68" spans="2:13" ht="12.75">
      <c r="B68" s="11" t="s">
        <v>99</v>
      </c>
      <c r="C68" s="40" t="s">
        <v>100</v>
      </c>
      <c r="D68" s="43">
        <v>41091</v>
      </c>
      <c r="E68" s="11" t="s">
        <v>78</v>
      </c>
      <c r="F68" s="37">
        <v>23.27</v>
      </c>
      <c r="L68" s="11">
        <v>1</v>
      </c>
      <c r="M68" s="11">
        <v>2</v>
      </c>
    </row>
    <row r="69" spans="1:6" ht="12.75">
      <c r="A69" s="11" t="s">
        <v>81</v>
      </c>
      <c r="F69" s="37">
        <v>1669.31</v>
      </c>
    </row>
    <row r="71" ht="12.75">
      <c r="A71" s="11" t="s">
        <v>82</v>
      </c>
    </row>
    <row r="72" spans="1:6" ht="12.75">
      <c r="A72" s="11" t="s">
        <v>81</v>
      </c>
      <c r="F72" s="37">
        <v>0</v>
      </c>
    </row>
    <row r="74" ht="12.75">
      <c r="A74" s="11" t="s">
        <v>83</v>
      </c>
    </row>
    <row r="75" spans="1:6" ht="12.75">
      <c r="A75" s="11" t="s">
        <v>81</v>
      </c>
      <c r="F75" s="37">
        <v>0</v>
      </c>
    </row>
    <row r="77" ht="12.75">
      <c r="A77" s="11" t="s">
        <v>84</v>
      </c>
    </row>
    <row r="78" spans="1:6" ht="12.75">
      <c r="A78" s="11" t="s">
        <v>81</v>
      </c>
      <c r="F78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41"/>
  <sheetViews>
    <sheetView zoomScalePageLayoutView="0" workbookViewId="0" topLeftCell="A1">
      <selection activeCell="B15" sqref="B15:C31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63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278.43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278.43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17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78</v>
      </c>
      <c r="F15" s="37">
        <v>14.65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33">
        <v>41091</v>
      </c>
      <c r="E16" s="11" t="s">
        <v>78</v>
      </c>
      <c r="F16" s="37">
        <v>14.65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37">
        <v>14.65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33">
        <v>41091</v>
      </c>
      <c r="E18" s="11" t="s">
        <v>80</v>
      </c>
      <c r="F18" s="37">
        <v>29.34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33">
        <v>41091</v>
      </c>
      <c r="E19" s="11" t="s">
        <v>78</v>
      </c>
      <c r="F19" s="37">
        <v>14.65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33">
        <v>41091</v>
      </c>
      <c r="E20" s="11" t="s">
        <v>78</v>
      </c>
      <c r="F20" s="37">
        <v>14.65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33">
        <v>41091</v>
      </c>
      <c r="E21" s="11" t="s">
        <v>78</v>
      </c>
      <c r="F21" s="37">
        <v>14.65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33">
        <v>41091</v>
      </c>
      <c r="E22" s="11" t="s">
        <v>78</v>
      </c>
      <c r="F22" s="37">
        <v>14.65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33">
        <v>41091</v>
      </c>
      <c r="E23" s="11" t="s">
        <v>78</v>
      </c>
      <c r="F23" s="37">
        <v>14.65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33">
        <v>41091</v>
      </c>
      <c r="E24" s="11" t="s">
        <v>80</v>
      </c>
      <c r="F24" s="37">
        <v>29.34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33">
        <v>41091</v>
      </c>
      <c r="E25" s="11" t="s">
        <v>78</v>
      </c>
      <c r="F25" s="37">
        <v>14.65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33">
        <v>41091</v>
      </c>
      <c r="E26" s="11" t="s">
        <v>78</v>
      </c>
      <c r="F26" s="37">
        <v>14.65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33">
        <v>41091</v>
      </c>
      <c r="E27" s="11" t="s">
        <v>78</v>
      </c>
      <c r="F27" s="37">
        <v>14.65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33">
        <v>41091</v>
      </c>
      <c r="E28" s="11" t="s">
        <v>78</v>
      </c>
      <c r="F28" s="37">
        <v>14.65</v>
      </c>
      <c r="L28" s="11">
        <v>1</v>
      </c>
      <c r="M28" s="11">
        <v>2</v>
      </c>
    </row>
    <row r="29" spans="2:13" ht="12.75">
      <c r="B29" s="11" t="s">
        <v>99</v>
      </c>
      <c r="C29" s="40" t="s">
        <v>100</v>
      </c>
      <c r="D29" s="33">
        <v>41091</v>
      </c>
      <c r="E29" s="11" t="s">
        <v>78</v>
      </c>
      <c r="F29" s="37">
        <v>14.65</v>
      </c>
      <c r="L29" s="11">
        <v>1</v>
      </c>
      <c r="M29" s="11">
        <v>2</v>
      </c>
    </row>
    <row r="30" spans="2:13" ht="12.75">
      <c r="B30" s="11" t="s">
        <v>99</v>
      </c>
      <c r="C30" s="40" t="s">
        <v>100</v>
      </c>
      <c r="D30" s="33">
        <v>41091</v>
      </c>
      <c r="E30" s="11" t="s">
        <v>78</v>
      </c>
      <c r="F30" s="37">
        <v>14.65</v>
      </c>
      <c r="L30" s="11">
        <v>1</v>
      </c>
      <c r="M30" s="11">
        <v>2</v>
      </c>
    </row>
    <row r="31" spans="2:13" ht="12.75">
      <c r="B31" s="11" t="s">
        <v>99</v>
      </c>
      <c r="C31" s="40" t="s">
        <v>100</v>
      </c>
      <c r="D31" s="33">
        <v>41091</v>
      </c>
      <c r="E31" s="11" t="s">
        <v>78</v>
      </c>
      <c r="F31" s="37">
        <v>14.65</v>
      </c>
      <c r="L31" s="11">
        <v>1</v>
      </c>
      <c r="M31" s="11">
        <v>2</v>
      </c>
    </row>
    <row r="32" spans="1:6" ht="12.75">
      <c r="A32" s="11" t="s">
        <v>81</v>
      </c>
      <c r="F32" s="37">
        <v>278.43</v>
      </c>
    </row>
    <row r="34" ht="12.75">
      <c r="A34" s="11" t="s">
        <v>82</v>
      </c>
    </row>
    <row r="35" spans="1:6" ht="12.75">
      <c r="A35" s="11" t="s">
        <v>81</v>
      </c>
      <c r="F35" s="37">
        <v>0</v>
      </c>
    </row>
    <row r="37" ht="12.75">
      <c r="A37" s="11" t="s">
        <v>83</v>
      </c>
    </row>
    <row r="38" spans="1:6" ht="12.75">
      <c r="A38" s="11" t="s">
        <v>81</v>
      </c>
      <c r="F38" s="37">
        <v>0</v>
      </c>
    </row>
    <row r="40" ht="12.75">
      <c r="A40" s="11" t="s">
        <v>84</v>
      </c>
    </row>
    <row r="41" spans="1:6" ht="12.75">
      <c r="A41" s="11" t="s">
        <v>81</v>
      </c>
      <c r="F41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zoomScalePageLayoutView="0" workbookViewId="0" topLeftCell="A1">
      <pane ySplit="13" topLeftCell="A74" activePane="bottomLeft" state="frozen"/>
      <selection pane="topLeft" activeCell="A1" sqref="A1"/>
      <selection pane="bottomLeft" activeCell="B15" sqref="B15:C80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24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265.3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265.3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66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78</v>
      </c>
      <c r="F15" s="37">
        <v>3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33">
        <v>41091</v>
      </c>
      <c r="E16" s="11" t="s">
        <v>78</v>
      </c>
      <c r="F16" s="37">
        <v>4.5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37">
        <v>1.5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33">
        <v>41091</v>
      </c>
      <c r="E18" s="11" t="s">
        <v>78</v>
      </c>
      <c r="F18" s="37">
        <v>1.5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33">
        <v>41091</v>
      </c>
      <c r="E19" s="11" t="s">
        <v>78</v>
      </c>
      <c r="F19" s="37">
        <v>4.5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33">
        <v>41091</v>
      </c>
      <c r="E20" s="11" t="s">
        <v>79</v>
      </c>
      <c r="F20" s="37">
        <v>2.8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33">
        <v>41091</v>
      </c>
      <c r="E21" s="11" t="s">
        <v>78</v>
      </c>
      <c r="F21" s="37">
        <v>1.5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33">
        <v>41091</v>
      </c>
      <c r="E22" s="11" t="s">
        <v>78</v>
      </c>
      <c r="F22" s="37">
        <v>1.5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33">
        <v>41091</v>
      </c>
      <c r="E23" s="11" t="s">
        <v>79</v>
      </c>
      <c r="F23" s="37">
        <v>2.8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33">
        <v>41091</v>
      </c>
      <c r="E24" s="11" t="s">
        <v>78</v>
      </c>
      <c r="F24" s="37">
        <v>4.5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33">
        <v>41091</v>
      </c>
      <c r="E25" s="11" t="s">
        <v>78</v>
      </c>
      <c r="F25" s="37">
        <v>4.5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33">
        <v>41091</v>
      </c>
      <c r="E26" s="11" t="s">
        <v>78</v>
      </c>
      <c r="F26" s="37">
        <v>1.5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33">
        <v>41091</v>
      </c>
      <c r="E27" s="11" t="s">
        <v>79</v>
      </c>
      <c r="F27" s="37">
        <v>2.8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33">
        <v>41091</v>
      </c>
      <c r="E28" s="11" t="s">
        <v>78</v>
      </c>
      <c r="F28" s="37">
        <v>4.5</v>
      </c>
      <c r="L28" s="11">
        <v>1</v>
      </c>
      <c r="M28" s="11">
        <v>2</v>
      </c>
    </row>
    <row r="29" spans="2:13" ht="12.75">
      <c r="B29" s="11" t="s">
        <v>99</v>
      </c>
      <c r="C29" s="40" t="s">
        <v>100</v>
      </c>
      <c r="D29" s="33">
        <v>41091</v>
      </c>
      <c r="E29" s="11" t="s">
        <v>78</v>
      </c>
      <c r="F29" s="37">
        <v>1.5</v>
      </c>
      <c r="L29" s="11">
        <v>1</v>
      </c>
      <c r="M29" s="11">
        <v>2</v>
      </c>
    </row>
    <row r="30" spans="2:13" ht="12.75">
      <c r="B30" s="11" t="s">
        <v>99</v>
      </c>
      <c r="C30" s="40" t="s">
        <v>100</v>
      </c>
      <c r="D30" s="33">
        <v>41091</v>
      </c>
      <c r="E30" s="11" t="s">
        <v>78</v>
      </c>
      <c r="F30" s="37">
        <v>1.5</v>
      </c>
      <c r="L30" s="11">
        <v>1</v>
      </c>
      <c r="M30" s="11">
        <v>2</v>
      </c>
    </row>
    <row r="31" spans="2:13" ht="12.75">
      <c r="B31" s="11" t="s">
        <v>99</v>
      </c>
      <c r="C31" s="40" t="s">
        <v>100</v>
      </c>
      <c r="D31" s="33">
        <v>41091</v>
      </c>
      <c r="E31" s="11" t="s">
        <v>78</v>
      </c>
      <c r="F31" s="37">
        <v>4.5</v>
      </c>
      <c r="L31" s="11">
        <v>1</v>
      </c>
      <c r="M31" s="11">
        <v>2</v>
      </c>
    </row>
    <row r="32" spans="2:13" ht="12.75">
      <c r="B32" s="11" t="s">
        <v>99</v>
      </c>
      <c r="C32" s="40" t="s">
        <v>100</v>
      </c>
      <c r="D32" s="33">
        <v>41091</v>
      </c>
      <c r="E32" s="11" t="s">
        <v>79</v>
      </c>
      <c r="F32" s="37">
        <v>2.8</v>
      </c>
      <c r="L32" s="11">
        <v>1</v>
      </c>
      <c r="M32" s="11">
        <v>2</v>
      </c>
    </row>
    <row r="33" spans="2:13" ht="12.75">
      <c r="B33" s="11" t="s">
        <v>99</v>
      </c>
      <c r="C33" s="40" t="s">
        <v>100</v>
      </c>
      <c r="D33" s="33">
        <v>41091</v>
      </c>
      <c r="E33" s="11" t="s">
        <v>79</v>
      </c>
      <c r="F33" s="37">
        <v>2.8</v>
      </c>
      <c r="L33" s="11">
        <v>1</v>
      </c>
      <c r="M33" s="11">
        <v>2</v>
      </c>
    </row>
    <row r="34" spans="2:13" ht="12.75">
      <c r="B34" s="11" t="s">
        <v>99</v>
      </c>
      <c r="C34" s="40" t="s">
        <v>100</v>
      </c>
      <c r="D34" s="33">
        <v>41091</v>
      </c>
      <c r="E34" s="11" t="s">
        <v>79</v>
      </c>
      <c r="F34" s="37">
        <v>8.4</v>
      </c>
      <c r="L34" s="11">
        <v>1</v>
      </c>
      <c r="M34" s="11">
        <v>2</v>
      </c>
    </row>
    <row r="35" spans="2:13" ht="12.75">
      <c r="B35" s="11" t="s">
        <v>99</v>
      </c>
      <c r="C35" s="40" t="s">
        <v>100</v>
      </c>
      <c r="D35" s="33">
        <v>41091</v>
      </c>
      <c r="E35" s="11" t="s">
        <v>79</v>
      </c>
      <c r="F35" s="37">
        <v>5.6</v>
      </c>
      <c r="L35" s="11">
        <v>1</v>
      </c>
      <c r="M35" s="11">
        <v>2</v>
      </c>
    </row>
    <row r="36" spans="2:13" ht="12.75">
      <c r="B36" s="11" t="s">
        <v>99</v>
      </c>
      <c r="C36" s="40" t="s">
        <v>100</v>
      </c>
      <c r="D36" s="33">
        <v>41091</v>
      </c>
      <c r="E36" s="11" t="s">
        <v>78</v>
      </c>
      <c r="F36" s="37">
        <v>1.5</v>
      </c>
      <c r="L36" s="11">
        <v>1</v>
      </c>
      <c r="M36" s="11">
        <v>2</v>
      </c>
    </row>
    <row r="37" spans="2:13" ht="12.75">
      <c r="B37" s="11" t="s">
        <v>99</v>
      </c>
      <c r="C37" s="40" t="s">
        <v>100</v>
      </c>
      <c r="D37" s="33">
        <v>41091</v>
      </c>
      <c r="E37" s="11" t="s">
        <v>78</v>
      </c>
      <c r="F37" s="37">
        <v>4.5</v>
      </c>
      <c r="L37" s="11">
        <v>1</v>
      </c>
      <c r="M37" s="11">
        <v>2</v>
      </c>
    </row>
    <row r="38" spans="2:13" ht="12.75">
      <c r="B38" s="11" t="s">
        <v>99</v>
      </c>
      <c r="C38" s="40" t="s">
        <v>100</v>
      </c>
      <c r="D38" s="33">
        <v>41091</v>
      </c>
      <c r="E38" s="11" t="s">
        <v>79</v>
      </c>
      <c r="F38" s="37">
        <v>8.4</v>
      </c>
      <c r="L38" s="11">
        <v>1</v>
      </c>
      <c r="M38" s="11">
        <v>2</v>
      </c>
    </row>
    <row r="39" spans="2:13" ht="12.75">
      <c r="B39" s="11" t="s">
        <v>99</v>
      </c>
      <c r="C39" s="40" t="s">
        <v>100</v>
      </c>
      <c r="D39" s="33">
        <v>41091</v>
      </c>
      <c r="E39" s="11" t="s">
        <v>79</v>
      </c>
      <c r="F39" s="37">
        <v>8.4</v>
      </c>
      <c r="L39" s="11">
        <v>1</v>
      </c>
      <c r="M39" s="11">
        <v>2</v>
      </c>
    </row>
    <row r="40" spans="2:13" ht="12.75">
      <c r="B40" s="11" t="s">
        <v>99</v>
      </c>
      <c r="C40" s="40" t="s">
        <v>100</v>
      </c>
      <c r="D40" s="33">
        <v>41091</v>
      </c>
      <c r="E40" s="11" t="s">
        <v>78</v>
      </c>
      <c r="F40" s="37">
        <v>1.5</v>
      </c>
      <c r="L40" s="11">
        <v>1</v>
      </c>
      <c r="M40" s="11">
        <v>2</v>
      </c>
    </row>
    <row r="41" spans="2:13" ht="12.75">
      <c r="B41" s="11" t="s">
        <v>99</v>
      </c>
      <c r="C41" s="40" t="s">
        <v>100</v>
      </c>
      <c r="D41" s="33">
        <v>41091</v>
      </c>
      <c r="E41" s="11" t="s">
        <v>79</v>
      </c>
      <c r="F41" s="37">
        <v>2.8</v>
      </c>
      <c r="L41" s="11">
        <v>1</v>
      </c>
      <c r="M41" s="11">
        <v>2</v>
      </c>
    </row>
    <row r="42" spans="2:13" ht="12.75">
      <c r="B42" s="11" t="s">
        <v>99</v>
      </c>
      <c r="C42" s="40" t="s">
        <v>100</v>
      </c>
      <c r="D42" s="33">
        <v>41091</v>
      </c>
      <c r="E42" s="11" t="s">
        <v>79</v>
      </c>
      <c r="F42" s="37">
        <v>8.4</v>
      </c>
      <c r="L42" s="11">
        <v>1</v>
      </c>
      <c r="M42" s="11">
        <v>2</v>
      </c>
    </row>
    <row r="43" spans="2:13" ht="12.75">
      <c r="B43" s="11" t="s">
        <v>99</v>
      </c>
      <c r="C43" s="40" t="s">
        <v>100</v>
      </c>
      <c r="D43" s="33">
        <v>41091</v>
      </c>
      <c r="E43" s="11" t="s">
        <v>79</v>
      </c>
      <c r="F43" s="37">
        <v>8.4</v>
      </c>
      <c r="L43" s="11">
        <v>1</v>
      </c>
      <c r="M43" s="11">
        <v>2</v>
      </c>
    </row>
    <row r="44" spans="2:13" ht="12.75">
      <c r="B44" s="11" t="s">
        <v>99</v>
      </c>
      <c r="C44" s="40" t="s">
        <v>100</v>
      </c>
      <c r="D44" s="33">
        <v>41091</v>
      </c>
      <c r="E44" s="11" t="s">
        <v>78</v>
      </c>
      <c r="F44" s="37">
        <v>4.5</v>
      </c>
      <c r="L44" s="11">
        <v>1</v>
      </c>
      <c r="M44" s="11">
        <v>2</v>
      </c>
    </row>
    <row r="45" spans="2:13" ht="12.75">
      <c r="B45" s="11" t="s">
        <v>99</v>
      </c>
      <c r="C45" s="40" t="s">
        <v>100</v>
      </c>
      <c r="D45" s="33">
        <v>41091</v>
      </c>
      <c r="E45" s="11" t="s">
        <v>79</v>
      </c>
      <c r="F45" s="37">
        <v>8.4</v>
      </c>
      <c r="L45" s="11">
        <v>1</v>
      </c>
      <c r="M45" s="11">
        <v>2</v>
      </c>
    </row>
    <row r="46" spans="2:13" ht="12.75">
      <c r="B46" s="11" t="s">
        <v>99</v>
      </c>
      <c r="C46" s="40" t="s">
        <v>100</v>
      </c>
      <c r="D46" s="33">
        <v>41091</v>
      </c>
      <c r="E46" s="11" t="s">
        <v>78</v>
      </c>
      <c r="F46" s="37">
        <v>1.5</v>
      </c>
      <c r="L46" s="11">
        <v>1</v>
      </c>
      <c r="M46" s="11">
        <v>2</v>
      </c>
    </row>
    <row r="47" spans="2:13" ht="12.75">
      <c r="B47" s="11" t="s">
        <v>99</v>
      </c>
      <c r="C47" s="40" t="s">
        <v>100</v>
      </c>
      <c r="D47" s="33">
        <v>41091</v>
      </c>
      <c r="E47" s="11" t="s">
        <v>78</v>
      </c>
      <c r="F47" s="37">
        <v>1.5</v>
      </c>
      <c r="L47" s="11">
        <v>1</v>
      </c>
      <c r="M47" s="11">
        <v>2</v>
      </c>
    </row>
    <row r="48" spans="2:13" ht="12.75">
      <c r="B48" s="11" t="s">
        <v>99</v>
      </c>
      <c r="C48" s="40" t="s">
        <v>100</v>
      </c>
      <c r="D48" s="33">
        <v>41091</v>
      </c>
      <c r="E48" s="11" t="s">
        <v>78</v>
      </c>
      <c r="F48" s="37">
        <v>4.5</v>
      </c>
      <c r="L48" s="11">
        <v>1</v>
      </c>
      <c r="M48" s="11">
        <v>2</v>
      </c>
    </row>
    <row r="49" spans="2:13" ht="12.75">
      <c r="B49" s="11" t="s">
        <v>99</v>
      </c>
      <c r="C49" s="40" t="s">
        <v>100</v>
      </c>
      <c r="D49" s="33">
        <v>41091</v>
      </c>
      <c r="E49" s="11" t="s">
        <v>78</v>
      </c>
      <c r="F49" s="37">
        <v>1.5</v>
      </c>
      <c r="L49" s="11">
        <v>1</v>
      </c>
      <c r="M49" s="11">
        <v>2</v>
      </c>
    </row>
    <row r="50" spans="2:13" ht="12.75">
      <c r="B50" s="11" t="s">
        <v>99</v>
      </c>
      <c r="C50" s="40" t="s">
        <v>100</v>
      </c>
      <c r="D50" s="33">
        <v>41091</v>
      </c>
      <c r="E50" s="11" t="s">
        <v>79</v>
      </c>
      <c r="F50" s="37">
        <v>8.4</v>
      </c>
      <c r="L50" s="11">
        <v>1</v>
      </c>
      <c r="M50" s="11">
        <v>2</v>
      </c>
    </row>
    <row r="51" spans="2:13" ht="12.75">
      <c r="B51" s="11" t="s">
        <v>99</v>
      </c>
      <c r="C51" s="40" t="s">
        <v>100</v>
      </c>
      <c r="D51" s="33">
        <v>41091</v>
      </c>
      <c r="E51" s="11" t="s">
        <v>79</v>
      </c>
      <c r="F51" s="37">
        <v>2.8</v>
      </c>
      <c r="L51" s="11">
        <v>1</v>
      </c>
      <c r="M51" s="11">
        <v>2</v>
      </c>
    </row>
    <row r="52" spans="2:13" ht="12.75">
      <c r="B52" s="11" t="s">
        <v>99</v>
      </c>
      <c r="C52" s="40" t="s">
        <v>100</v>
      </c>
      <c r="D52" s="33">
        <v>41091</v>
      </c>
      <c r="E52" s="11" t="s">
        <v>78</v>
      </c>
      <c r="F52" s="37">
        <v>1.5</v>
      </c>
      <c r="L52" s="11">
        <v>1</v>
      </c>
      <c r="M52" s="11">
        <v>2</v>
      </c>
    </row>
    <row r="53" spans="2:13" ht="12.75">
      <c r="B53" s="11" t="s">
        <v>99</v>
      </c>
      <c r="C53" s="40" t="s">
        <v>100</v>
      </c>
      <c r="D53" s="33">
        <v>41091</v>
      </c>
      <c r="E53" s="11" t="s">
        <v>79</v>
      </c>
      <c r="F53" s="37">
        <v>8.4</v>
      </c>
      <c r="L53" s="11">
        <v>1</v>
      </c>
      <c r="M53" s="11">
        <v>2</v>
      </c>
    </row>
    <row r="54" spans="2:13" ht="12.75">
      <c r="B54" s="11" t="s">
        <v>99</v>
      </c>
      <c r="C54" s="40" t="s">
        <v>100</v>
      </c>
      <c r="D54" s="33">
        <v>41091</v>
      </c>
      <c r="E54" s="11" t="s">
        <v>78</v>
      </c>
      <c r="F54" s="37">
        <v>4.5</v>
      </c>
      <c r="L54" s="11">
        <v>1</v>
      </c>
      <c r="M54" s="11">
        <v>2</v>
      </c>
    </row>
    <row r="55" spans="2:13" ht="12.75">
      <c r="B55" s="11" t="s">
        <v>99</v>
      </c>
      <c r="C55" s="40" t="s">
        <v>100</v>
      </c>
      <c r="D55" s="33">
        <v>41091</v>
      </c>
      <c r="E55" s="11" t="s">
        <v>79</v>
      </c>
      <c r="F55" s="37">
        <v>2.8</v>
      </c>
      <c r="L55" s="11">
        <v>1</v>
      </c>
      <c r="M55" s="11">
        <v>2</v>
      </c>
    </row>
    <row r="56" spans="2:13" ht="12.75">
      <c r="B56" s="11" t="s">
        <v>99</v>
      </c>
      <c r="C56" s="40" t="s">
        <v>100</v>
      </c>
      <c r="D56" s="33">
        <v>41091</v>
      </c>
      <c r="E56" s="11" t="s">
        <v>78</v>
      </c>
      <c r="F56" s="37">
        <v>1.5</v>
      </c>
      <c r="L56" s="11">
        <v>1</v>
      </c>
      <c r="M56" s="11">
        <v>2</v>
      </c>
    </row>
    <row r="57" spans="2:13" ht="12.75">
      <c r="B57" s="11" t="s">
        <v>99</v>
      </c>
      <c r="C57" s="40" t="s">
        <v>100</v>
      </c>
      <c r="D57" s="33">
        <v>41091</v>
      </c>
      <c r="E57" s="11" t="s">
        <v>78</v>
      </c>
      <c r="F57" s="37">
        <v>4.5</v>
      </c>
      <c r="L57" s="11">
        <v>1</v>
      </c>
      <c r="M57" s="11">
        <v>2</v>
      </c>
    </row>
    <row r="58" spans="2:13" ht="12.75">
      <c r="B58" s="11" t="s">
        <v>99</v>
      </c>
      <c r="C58" s="40" t="s">
        <v>100</v>
      </c>
      <c r="D58" s="33">
        <v>41091</v>
      </c>
      <c r="E58" s="11" t="s">
        <v>79</v>
      </c>
      <c r="F58" s="37">
        <v>8.4</v>
      </c>
      <c r="L58" s="11">
        <v>1</v>
      </c>
      <c r="M58" s="11">
        <v>2</v>
      </c>
    </row>
    <row r="59" spans="2:13" ht="12.75">
      <c r="B59" s="11" t="s">
        <v>99</v>
      </c>
      <c r="C59" s="40" t="s">
        <v>100</v>
      </c>
      <c r="D59" s="33">
        <v>41091</v>
      </c>
      <c r="E59" s="11" t="s">
        <v>79</v>
      </c>
      <c r="F59" s="37">
        <v>8.4</v>
      </c>
      <c r="L59" s="11">
        <v>1</v>
      </c>
      <c r="M59" s="11">
        <v>2</v>
      </c>
    </row>
    <row r="60" spans="2:13" ht="12.75">
      <c r="B60" s="11" t="s">
        <v>99</v>
      </c>
      <c r="C60" s="40" t="s">
        <v>100</v>
      </c>
      <c r="D60" s="33">
        <v>41091</v>
      </c>
      <c r="E60" s="11" t="s">
        <v>79</v>
      </c>
      <c r="F60" s="37">
        <v>8.4</v>
      </c>
      <c r="L60" s="11">
        <v>1</v>
      </c>
      <c r="M60" s="11">
        <v>2</v>
      </c>
    </row>
    <row r="61" spans="2:13" ht="12.75">
      <c r="B61" s="11" t="s">
        <v>99</v>
      </c>
      <c r="C61" s="40" t="s">
        <v>100</v>
      </c>
      <c r="D61" s="33">
        <v>41091</v>
      </c>
      <c r="E61" s="11" t="s">
        <v>78</v>
      </c>
      <c r="F61" s="37">
        <v>4.5</v>
      </c>
      <c r="L61" s="11">
        <v>1</v>
      </c>
      <c r="M61" s="11">
        <v>2</v>
      </c>
    </row>
    <row r="62" spans="2:13" ht="12.75">
      <c r="B62" s="11" t="s">
        <v>99</v>
      </c>
      <c r="C62" s="40" t="s">
        <v>100</v>
      </c>
      <c r="D62" s="33">
        <v>41091</v>
      </c>
      <c r="E62" s="11" t="s">
        <v>78</v>
      </c>
      <c r="F62" s="37">
        <v>4.5</v>
      </c>
      <c r="L62" s="11">
        <v>1</v>
      </c>
      <c r="M62" s="11">
        <v>2</v>
      </c>
    </row>
    <row r="63" spans="2:13" ht="12.75">
      <c r="B63" s="11" t="s">
        <v>99</v>
      </c>
      <c r="C63" s="40" t="s">
        <v>100</v>
      </c>
      <c r="D63" s="33">
        <v>41091</v>
      </c>
      <c r="E63" s="11" t="s">
        <v>78</v>
      </c>
      <c r="F63" s="37">
        <v>1.5</v>
      </c>
      <c r="L63" s="11">
        <v>1</v>
      </c>
      <c r="M63" s="11">
        <v>2</v>
      </c>
    </row>
    <row r="64" spans="2:13" ht="12.75">
      <c r="B64" s="11" t="s">
        <v>99</v>
      </c>
      <c r="C64" s="40" t="s">
        <v>100</v>
      </c>
      <c r="D64" s="33">
        <v>41091</v>
      </c>
      <c r="E64" s="11" t="s">
        <v>78</v>
      </c>
      <c r="F64" s="37">
        <v>4.5</v>
      </c>
      <c r="L64" s="11">
        <v>1</v>
      </c>
      <c r="M64" s="11">
        <v>2</v>
      </c>
    </row>
    <row r="65" spans="2:13" ht="12.75">
      <c r="B65" s="11" t="s">
        <v>99</v>
      </c>
      <c r="C65" s="40" t="s">
        <v>100</v>
      </c>
      <c r="D65" s="33">
        <v>41091</v>
      </c>
      <c r="E65" s="11" t="s">
        <v>78</v>
      </c>
      <c r="F65" s="37">
        <v>3</v>
      </c>
      <c r="L65" s="11">
        <v>1</v>
      </c>
      <c r="M65" s="11">
        <v>2</v>
      </c>
    </row>
    <row r="66" spans="2:13" ht="12.75">
      <c r="B66" s="11" t="s">
        <v>99</v>
      </c>
      <c r="C66" s="40" t="s">
        <v>100</v>
      </c>
      <c r="D66" s="33">
        <v>41091</v>
      </c>
      <c r="E66" s="11" t="s">
        <v>79</v>
      </c>
      <c r="F66" s="37">
        <v>8.4</v>
      </c>
      <c r="L66" s="11">
        <v>1</v>
      </c>
      <c r="M66" s="11">
        <v>2</v>
      </c>
    </row>
    <row r="67" spans="2:13" ht="12.75">
      <c r="B67" s="11" t="s">
        <v>99</v>
      </c>
      <c r="C67" s="40" t="s">
        <v>100</v>
      </c>
      <c r="D67" s="33">
        <v>41091</v>
      </c>
      <c r="E67" s="11" t="s">
        <v>78</v>
      </c>
      <c r="F67" s="37">
        <v>1.5</v>
      </c>
      <c r="L67" s="11">
        <v>1</v>
      </c>
      <c r="M67" s="11">
        <v>2</v>
      </c>
    </row>
    <row r="68" spans="2:13" ht="12.75">
      <c r="B68" s="11" t="s">
        <v>99</v>
      </c>
      <c r="C68" s="40" t="s">
        <v>100</v>
      </c>
      <c r="D68" s="33">
        <v>41091</v>
      </c>
      <c r="E68" s="11" t="s">
        <v>78</v>
      </c>
      <c r="F68" s="37">
        <v>4.5</v>
      </c>
      <c r="L68" s="11">
        <v>1</v>
      </c>
      <c r="M68" s="11">
        <v>2</v>
      </c>
    </row>
    <row r="69" spans="2:13" ht="12.75">
      <c r="B69" s="11" t="s">
        <v>99</v>
      </c>
      <c r="C69" s="40" t="s">
        <v>100</v>
      </c>
      <c r="D69" s="33">
        <v>41091</v>
      </c>
      <c r="E69" s="11" t="s">
        <v>78</v>
      </c>
      <c r="F69" s="37">
        <v>4.5</v>
      </c>
      <c r="L69" s="11">
        <v>1</v>
      </c>
      <c r="M69" s="11">
        <v>2</v>
      </c>
    </row>
    <row r="70" spans="2:13" ht="12.75">
      <c r="B70" s="11" t="s">
        <v>99</v>
      </c>
      <c r="C70" s="40" t="s">
        <v>100</v>
      </c>
      <c r="D70" s="33">
        <v>41091</v>
      </c>
      <c r="E70" s="11" t="s">
        <v>78</v>
      </c>
      <c r="F70" s="37">
        <v>4.5</v>
      </c>
      <c r="L70" s="11">
        <v>1</v>
      </c>
      <c r="M70" s="11">
        <v>2</v>
      </c>
    </row>
    <row r="71" spans="2:13" ht="12.75">
      <c r="B71" s="11" t="s">
        <v>99</v>
      </c>
      <c r="C71" s="40" t="s">
        <v>100</v>
      </c>
      <c r="D71" s="33">
        <v>41091</v>
      </c>
      <c r="E71" s="11" t="s">
        <v>78</v>
      </c>
      <c r="F71" s="37">
        <v>3</v>
      </c>
      <c r="L71" s="11">
        <v>1</v>
      </c>
      <c r="M71" s="11">
        <v>2</v>
      </c>
    </row>
    <row r="72" spans="2:13" ht="12.75">
      <c r="B72" s="11" t="s">
        <v>99</v>
      </c>
      <c r="C72" s="40" t="s">
        <v>100</v>
      </c>
      <c r="D72" s="33">
        <v>41091</v>
      </c>
      <c r="E72" s="11" t="s">
        <v>78</v>
      </c>
      <c r="F72" s="37">
        <v>1.5</v>
      </c>
      <c r="L72" s="11">
        <v>1</v>
      </c>
      <c r="M72" s="11">
        <v>2</v>
      </c>
    </row>
    <row r="73" spans="2:13" ht="12.75">
      <c r="B73" s="11" t="s">
        <v>99</v>
      </c>
      <c r="C73" s="40" t="s">
        <v>100</v>
      </c>
      <c r="D73" s="33">
        <v>41091</v>
      </c>
      <c r="E73" s="11" t="s">
        <v>78</v>
      </c>
      <c r="F73" s="37">
        <v>1.5</v>
      </c>
      <c r="L73" s="11">
        <v>1</v>
      </c>
      <c r="M73" s="11">
        <v>2</v>
      </c>
    </row>
    <row r="74" spans="2:13" ht="12.75">
      <c r="B74" s="11" t="s">
        <v>99</v>
      </c>
      <c r="C74" s="40" t="s">
        <v>100</v>
      </c>
      <c r="D74" s="33">
        <v>41091</v>
      </c>
      <c r="E74" s="11" t="s">
        <v>78</v>
      </c>
      <c r="F74" s="37">
        <v>1.5</v>
      </c>
      <c r="L74" s="11">
        <v>1</v>
      </c>
      <c r="M74" s="11">
        <v>2</v>
      </c>
    </row>
    <row r="75" spans="2:13" ht="12.75">
      <c r="B75" s="11" t="s">
        <v>99</v>
      </c>
      <c r="C75" s="40" t="s">
        <v>100</v>
      </c>
      <c r="D75" s="33">
        <v>41091</v>
      </c>
      <c r="E75" s="11" t="s">
        <v>78</v>
      </c>
      <c r="F75" s="37">
        <v>1.5</v>
      </c>
      <c r="L75" s="11">
        <v>1</v>
      </c>
      <c r="M75" s="11">
        <v>2</v>
      </c>
    </row>
    <row r="76" spans="2:13" ht="12.75">
      <c r="B76" s="11" t="s">
        <v>99</v>
      </c>
      <c r="C76" s="40" t="s">
        <v>100</v>
      </c>
      <c r="D76" s="33">
        <v>41091</v>
      </c>
      <c r="E76" s="11" t="s">
        <v>78</v>
      </c>
      <c r="F76" s="37">
        <v>4.5</v>
      </c>
      <c r="L76" s="11">
        <v>1</v>
      </c>
      <c r="M76" s="11">
        <v>2</v>
      </c>
    </row>
    <row r="77" spans="2:13" ht="12.75">
      <c r="B77" s="11" t="s">
        <v>99</v>
      </c>
      <c r="C77" s="40" t="s">
        <v>100</v>
      </c>
      <c r="D77" s="33">
        <v>41091</v>
      </c>
      <c r="E77" s="11" t="s">
        <v>78</v>
      </c>
      <c r="F77" s="37">
        <v>4.5</v>
      </c>
      <c r="L77" s="11">
        <v>1</v>
      </c>
      <c r="M77" s="11">
        <v>2</v>
      </c>
    </row>
    <row r="78" spans="2:13" ht="12.75">
      <c r="B78" s="11" t="s">
        <v>99</v>
      </c>
      <c r="C78" s="40" t="s">
        <v>100</v>
      </c>
      <c r="D78" s="33">
        <v>41091</v>
      </c>
      <c r="E78" s="11" t="s">
        <v>78</v>
      </c>
      <c r="F78" s="37">
        <v>3</v>
      </c>
      <c r="L78" s="11">
        <v>1</v>
      </c>
      <c r="M78" s="11">
        <v>2</v>
      </c>
    </row>
    <row r="79" spans="2:13" ht="12.75">
      <c r="B79" s="11" t="s">
        <v>99</v>
      </c>
      <c r="C79" s="40" t="s">
        <v>100</v>
      </c>
      <c r="D79" s="33">
        <v>41091</v>
      </c>
      <c r="E79" s="11" t="s">
        <v>78</v>
      </c>
      <c r="F79" s="37">
        <v>4.5</v>
      </c>
      <c r="L79" s="11">
        <v>1</v>
      </c>
      <c r="M79" s="11">
        <v>2</v>
      </c>
    </row>
    <row r="80" spans="2:13" ht="12.75">
      <c r="B80" s="11" t="s">
        <v>99</v>
      </c>
      <c r="C80" s="40" t="s">
        <v>100</v>
      </c>
      <c r="D80" s="33">
        <v>41091</v>
      </c>
      <c r="E80" s="11" t="s">
        <v>78</v>
      </c>
      <c r="F80" s="37">
        <v>4.5</v>
      </c>
      <c r="L80" s="11">
        <v>1</v>
      </c>
      <c r="M80" s="11">
        <v>2</v>
      </c>
    </row>
    <row r="81" spans="1:6" ht="12.75">
      <c r="A81" s="11" t="s">
        <v>81</v>
      </c>
      <c r="F81" s="37">
        <v>265.3</v>
      </c>
    </row>
    <row r="83" ht="12.75">
      <c r="A83" s="11" t="s">
        <v>82</v>
      </c>
    </row>
    <row r="84" spans="1:6" ht="12.75">
      <c r="A84" s="11" t="s">
        <v>81</v>
      </c>
      <c r="F84" s="37">
        <v>0</v>
      </c>
    </row>
    <row r="86" ht="12.75">
      <c r="A86" s="11" t="s">
        <v>83</v>
      </c>
    </row>
    <row r="87" spans="1:6" ht="12.75">
      <c r="A87" s="11" t="s">
        <v>81</v>
      </c>
      <c r="F87" s="37">
        <v>0</v>
      </c>
    </row>
    <row r="89" ht="12.75">
      <c r="A89" s="11" t="s">
        <v>84</v>
      </c>
    </row>
    <row r="90" spans="1:6" ht="12.75">
      <c r="A90" s="11" t="s">
        <v>81</v>
      </c>
      <c r="F90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8"/>
  <sheetViews>
    <sheetView zoomScalePageLayoutView="0" workbookViewId="0" topLeftCell="A1">
      <pane ySplit="13" topLeftCell="A68" activePane="bottomLeft" state="frozen"/>
      <selection pane="topLeft" activeCell="A1" sqref="A1"/>
      <selection pane="bottomLeft" activeCell="B15" sqref="B15:C78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25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835.85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835.85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64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F15" s="37">
        <v>4.38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33">
        <v>41091</v>
      </c>
      <c r="F16" s="37">
        <v>20.46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/>
      <c r="F17" s="37">
        <v>1.8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33">
        <v>41091</v>
      </c>
      <c r="F18" s="37">
        <v>7.3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33">
        <v>41091</v>
      </c>
      <c r="F19" s="37">
        <v>11.5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33">
        <v>41091</v>
      </c>
      <c r="F20" s="37">
        <v>4.55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33">
        <v>41091</v>
      </c>
      <c r="F21" s="37">
        <v>1.8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33">
        <v>41091</v>
      </c>
      <c r="F22" s="37">
        <v>1.8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33">
        <v>41091</v>
      </c>
      <c r="F23" s="37">
        <v>25.35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33">
        <v>41091</v>
      </c>
      <c r="F24" s="37">
        <v>2.2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33">
        <v>41091</v>
      </c>
      <c r="F25" s="37">
        <v>16.2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33">
        <v>41091</v>
      </c>
      <c r="F26" s="37">
        <v>2.2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33">
        <v>41091</v>
      </c>
      <c r="F27" s="37">
        <v>1.8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33">
        <v>41091</v>
      </c>
      <c r="F28" s="37">
        <v>20.85</v>
      </c>
      <c r="L28" s="11">
        <v>1</v>
      </c>
      <c r="M28" s="11">
        <v>2</v>
      </c>
    </row>
    <row r="29" spans="2:13" ht="12.75">
      <c r="B29" s="11" t="s">
        <v>99</v>
      </c>
      <c r="C29" s="40" t="s">
        <v>100</v>
      </c>
      <c r="D29" s="33">
        <v>41091</v>
      </c>
      <c r="F29" s="37">
        <v>1.8</v>
      </c>
      <c r="L29" s="11">
        <v>1</v>
      </c>
      <c r="M29" s="11">
        <v>2</v>
      </c>
    </row>
    <row r="30" spans="2:13" ht="12.75">
      <c r="B30" s="11" t="s">
        <v>99</v>
      </c>
      <c r="C30" s="40" t="s">
        <v>100</v>
      </c>
      <c r="D30" s="33">
        <v>41091</v>
      </c>
      <c r="F30" s="37">
        <v>11.5</v>
      </c>
      <c r="L30" s="11">
        <v>1</v>
      </c>
      <c r="M30" s="11">
        <v>2</v>
      </c>
    </row>
    <row r="31" spans="2:13" ht="12.75">
      <c r="B31" s="11" t="s">
        <v>99</v>
      </c>
      <c r="C31" s="40" t="s">
        <v>100</v>
      </c>
      <c r="D31" s="33">
        <v>41091</v>
      </c>
      <c r="F31" s="37">
        <v>16.25</v>
      </c>
      <c r="L31" s="11">
        <v>1</v>
      </c>
      <c r="M31" s="11">
        <v>2</v>
      </c>
    </row>
    <row r="32" spans="2:13" ht="12.75">
      <c r="B32" s="11" t="s">
        <v>99</v>
      </c>
      <c r="C32" s="40" t="s">
        <v>100</v>
      </c>
      <c r="D32" s="33">
        <v>41091</v>
      </c>
      <c r="F32" s="37">
        <v>6.72</v>
      </c>
      <c r="L32" s="11">
        <v>1</v>
      </c>
      <c r="M32" s="11">
        <v>2</v>
      </c>
    </row>
    <row r="33" spans="2:13" ht="12.75">
      <c r="B33" s="11" t="s">
        <v>99</v>
      </c>
      <c r="C33" s="40" t="s">
        <v>100</v>
      </c>
      <c r="D33" s="33">
        <v>41091</v>
      </c>
      <c r="F33" s="37">
        <v>13.45</v>
      </c>
      <c r="L33" s="11">
        <v>1</v>
      </c>
      <c r="M33" s="11">
        <v>2</v>
      </c>
    </row>
    <row r="34" spans="2:13" ht="12.75">
      <c r="B34" s="11" t="s">
        <v>99</v>
      </c>
      <c r="C34" s="40" t="s">
        <v>100</v>
      </c>
      <c r="D34" s="33">
        <v>41091</v>
      </c>
      <c r="F34" s="37">
        <v>44</v>
      </c>
      <c r="L34" s="11">
        <v>1</v>
      </c>
      <c r="M34" s="11">
        <v>2</v>
      </c>
    </row>
    <row r="35" spans="2:13" ht="12.75">
      <c r="B35" s="11" t="s">
        <v>99</v>
      </c>
      <c r="C35" s="40" t="s">
        <v>100</v>
      </c>
      <c r="D35" s="33">
        <v>41091</v>
      </c>
      <c r="F35" s="37">
        <v>20.85</v>
      </c>
      <c r="L35" s="11">
        <v>1</v>
      </c>
      <c r="M35" s="11">
        <v>2</v>
      </c>
    </row>
    <row r="36" spans="2:13" ht="12.75">
      <c r="B36" s="11" t="s">
        <v>99</v>
      </c>
      <c r="C36" s="40" t="s">
        <v>100</v>
      </c>
      <c r="D36" s="33">
        <v>41091</v>
      </c>
      <c r="F36" s="37">
        <v>51.4</v>
      </c>
      <c r="L36" s="11">
        <v>1</v>
      </c>
      <c r="M36" s="11">
        <v>2</v>
      </c>
    </row>
    <row r="37" spans="2:13" ht="12.75">
      <c r="B37" s="11" t="s">
        <v>99</v>
      </c>
      <c r="C37" s="40" t="s">
        <v>100</v>
      </c>
      <c r="D37" s="33">
        <v>41091</v>
      </c>
      <c r="F37" s="37">
        <v>29.55</v>
      </c>
      <c r="L37" s="11">
        <v>1</v>
      </c>
      <c r="M37" s="11">
        <v>2</v>
      </c>
    </row>
    <row r="38" spans="2:13" ht="12.75">
      <c r="B38" s="11" t="s">
        <v>99</v>
      </c>
      <c r="C38" s="40" t="s">
        <v>100</v>
      </c>
      <c r="D38" s="33">
        <v>41091</v>
      </c>
      <c r="F38" s="37">
        <v>1.91</v>
      </c>
      <c r="L38" s="11">
        <v>1</v>
      </c>
      <c r="M38" s="11">
        <v>2</v>
      </c>
    </row>
    <row r="39" spans="2:13" ht="12.75">
      <c r="B39" s="11" t="s">
        <v>99</v>
      </c>
      <c r="C39" s="40" t="s">
        <v>100</v>
      </c>
      <c r="D39" s="33">
        <v>41091</v>
      </c>
      <c r="F39" s="37">
        <v>24.75</v>
      </c>
      <c r="L39" s="11">
        <v>1</v>
      </c>
      <c r="M39" s="11">
        <v>2</v>
      </c>
    </row>
    <row r="40" spans="2:13" ht="12.75">
      <c r="B40" s="11" t="s">
        <v>99</v>
      </c>
      <c r="C40" s="40" t="s">
        <v>100</v>
      </c>
      <c r="D40" s="33">
        <v>41091</v>
      </c>
      <c r="F40" s="37">
        <v>46.5</v>
      </c>
      <c r="L40" s="11">
        <v>1</v>
      </c>
      <c r="M40" s="11">
        <v>2</v>
      </c>
    </row>
    <row r="41" spans="2:13" ht="12.75">
      <c r="B41" s="11" t="s">
        <v>99</v>
      </c>
      <c r="C41" s="40" t="s">
        <v>100</v>
      </c>
      <c r="D41" s="33">
        <v>41091</v>
      </c>
      <c r="F41" s="37">
        <v>1.46</v>
      </c>
      <c r="L41" s="11">
        <v>1</v>
      </c>
      <c r="M41" s="11">
        <v>2</v>
      </c>
    </row>
    <row r="42" spans="2:13" ht="12.75">
      <c r="B42" s="11" t="s">
        <v>99</v>
      </c>
      <c r="C42" s="40" t="s">
        <v>100</v>
      </c>
      <c r="D42" s="33">
        <v>41091</v>
      </c>
      <c r="F42" s="37">
        <v>13.45</v>
      </c>
      <c r="L42" s="11">
        <v>1</v>
      </c>
      <c r="M42" s="11">
        <v>2</v>
      </c>
    </row>
    <row r="43" spans="2:13" ht="12.75">
      <c r="B43" s="11" t="s">
        <v>99</v>
      </c>
      <c r="C43" s="40" t="s">
        <v>100</v>
      </c>
      <c r="D43" s="33">
        <v>41091</v>
      </c>
      <c r="F43" s="37">
        <v>6.8</v>
      </c>
      <c r="L43" s="11">
        <v>1</v>
      </c>
      <c r="M43" s="11">
        <v>2</v>
      </c>
    </row>
    <row r="44" spans="2:13" ht="12.75">
      <c r="B44" s="11" t="s">
        <v>99</v>
      </c>
      <c r="C44" s="40" t="s">
        <v>100</v>
      </c>
      <c r="D44" s="33">
        <v>41091</v>
      </c>
      <c r="F44" s="37">
        <v>2.9</v>
      </c>
      <c r="L44" s="11">
        <v>1</v>
      </c>
      <c r="M44" s="11">
        <v>2</v>
      </c>
    </row>
    <row r="45" spans="2:13" ht="12.75">
      <c r="B45" s="11" t="s">
        <v>99</v>
      </c>
      <c r="C45" s="40" t="s">
        <v>100</v>
      </c>
      <c r="D45" s="33">
        <v>41091</v>
      </c>
      <c r="F45" s="37">
        <v>5.7</v>
      </c>
      <c r="L45" s="11">
        <v>1</v>
      </c>
      <c r="M45" s="11">
        <v>2</v>
      </c>
    </row>
    <row r="46" spans="2:13" ht="12.75">
      <c r="B46" s="11" t="s">
        <v>99</v>
      </c>
      <c r="C46" s="40" t="s">
        <v>100</v>
      </c>
      <c r="D46" s="33">
        <v>41091</v>
      </c>
      <c r="F46" s="37">
        <v>11.78</v>
      </c>
      <c r="L46" s="11">
        <v>1</v>
      </c>
      <c r="M46" s="11">
        <v>2</v>
      </c>
    </row>
    <row r="47" spans="2:13" ht="12.75">
      <c r="B47" s="11" t="s">
        <v>99</v>
      </c>
      <c r="C47" s="40" t="s">
        <v>100</v>
      </c>
      <c r="D47" s="33">
        <v>41091</v>
      </c>
      <c r="F47" s="37">
        <v>14.05</v>
      </c>
      <c r="L47" s="11">
        <v>1</v>
      </c>
      <c r="M47" s="11">
        <v>2</v>
      </c>
    </row>
    <row r="48" spans="2:13" ht="12.75">
      <c r="B48" s="11" t="s">
        <v>99</v>
      </c>
      <c r="C48" s="40" t="s">
        <v>100</v>
      </c>
      <c r="D48" s="33">
        <v>41091</v>
      </c>
      <c r="F48" s="37">
        <v>2.2</v>
      </c>
      <c r="L48" s="11">
        <v>1</v>
      </c>
      <c r="M48" s="11">
        <v>2</v>
      </c>
    </row>
    <row r="49" spans="2:13" ht="12.75">
      <c r="B49" s="11" t="s">
        <v>99</v>
      </c>
      <c r="C49" s="40" t="s">
        <v>100</v>
      </c>
      <c r="D49" s="33">
        <v>41091</v>
      </c>
      <c r="F49" s="37">
        <v>5.8</v>
      </c>
      <c r="L49" s="11">
        <v>1</v>
      </c>
      <c r="M49" s="11">
        <v>2</v>
      </c>
    </row>
    <row r="50" spans="2:13" ht="12.75">
      <c r="B50" s="11" t="s">
        <v>99</v>
      </c>
      <c r="C50" s="40" t="s">
        <v>100</v>
      </c>
      <c r="D50" s="33">
        <v>41091</v>
      </c>
      <c r="F50" s="37">
        <v>11.85</v>
      </c>
      <c r="L50" s="11">
        <v>1</v>
      </c>
      <c r="M50" s="11">
        <v>2</v>
      </c>
    </row>
    <row r="51" spans="2:13" ht="12.75">
      <c r="B51" s="11" t="s">
        <v>99</v>
      </c>
      <c r="C51" s="40" t="s">
        <v>100</v>
      </c>
      <c r="D51" s="33">
        <v>41091</v>
      </c>
      <c r="F51" s="37">
        <v>9.51</v>
      </c>
      <c r="L51" s="11">
        <v>1</v>
      </c>
      <c r="M51" s="11">
        <v>2</v>
      </c>
    </row>
    <row r="52" spans="2:13" ht="12.75">
      <c r="B52" s="11" t="s">
        <v>99</v>
      </c>
      <c r="C52" s="40" t="s">
        <v>100</v>
      </c>
      <c r="D52" s="33">
        <v>41091</v>
      </c>
      <c r="F52" s="37">
        <v>1.8</v>
      </c>
      <c r="L52" s="11">
        <v>1</v>
      </c>
      <c r="M52" s="11">
        <v>2</v>
      </c>
    </row>
    <row r="53" spans="2:13" ht="12.75">
      <c r="B53" s="11" t="s">
        <v>99</v>
      </c>
      <c r="C53" s="40" t="s">
        <v>100</v>
      </c>
      <c r="D53" s="33">
        <v>41091</v>
      </c>
      <c r="F53" s="37">
        <v>23.1</v>
      </c>
      <c r="L53" s="11">
        <v>1</v>
      </c>
      <c r="M53" s="11">
        <v>2</v>
      </c>
    </row>
    <row r="54" spans="2:13" ht="12.75">
      <c r="B54" s="11" t="s">
        <v>99</v>
      </c>
      <c r="C54" s="40" t="s">
        <v>100</v>
      </c>
      <c r="D54" s="33">
        <v>41091</v>
      </c>
      <c r="F54" s="37">
        <v>11.5</v>
      </c>
      <c r="L54" s="11">
        <v>1</v>
      </c>
      <c r="M54" s="11">
        <v>2</v>
      </c>
    </row>
    <row r="55" spans="2:13" ht="12.75">
      <c r="B55" s="11" t="s">
        <v>99</v>
      </c>
      <c r="C55" s="40" t="s">
        <v>100</v>
      </c>
      <c r="D55" s="33">
        <v>41091</v>
      </c>
      <c r="F55" s="37">
        <v>7.3</v>
      </c>
      <c r="L55" s="11">
        <v>1</v>
      </c>
      <c r="M55" s="11">
        <v>2</v>
      </c>
    </row>
    <row r="56" spans="2:13" ht="12.75">
      <c r="B56" s="11" t="s">
        <v>99</v>
      </c>
      <c r="C56" s="40" t="s">
        <v>100</v>
      </c>
      <c r="D56" s="33">
        <v>41091</v>
      </c>
      <c r="F56" s="37">
        <v>29.45</v>
      </c>
      <c r="L56" s="11">
        <v>1</v>
      </c>
      <c r="M56" s="11">
        <v>2</v>
      </c>
    </row>
    <row r="57" spans="2:13" ht="12.75">
      <c r="B57" s="11" t="s">
        <v>99</v>
      </c>
      <c r="C57" s="40" t="s">
        <v>100</v>
      </c>
      <c r="D57" s="33">
        <v>41091</v>
      </c>
      <c r="F57" s="37">
        <v>9.55</v>
      </c>
      <c r="L57" s="11">
        <v>1</v>
      </c>
      <c r="M57" s="11">
        <v>2</v>
      </c>
    </row>
    <row r="58" spans="2:13" ht="12.75">
      <c r="B58" s="11" t="s">
        <v>99</v>
      </c>
      <c r="C58" s="40" t="s">
        <v>100</v>
      </c>
      <c r="D58" s="33">
        <v>41091</v>
      </c>
      <c r="F58" s="37">
        <v>8.85</v>
      </c>
      <c r="L58" s="11">
        <v>1</v>
      </c>
      <c r="M58" s="11">
        <v>2</v>
      </c>
    </row>
    <row r="59" spans="2:13" ht="12.75">
      <c r="B59" s="11" t="s">
        <v>99</v>
      </c>
      <c r="C59" s="40" t="s">
        <v>100</v>
      </c>
      <c r="D59" s="33">
        <v>41091</v>
      </c>
      <c r="F59" s="37">
        <v>44</v>
      </c>
      <c r="L59" s="11">
        <v>1</v>
      </c>
      <c r="M59" s="11">
        <v>2</v>
      </c>
    </row>
    <row r="60" spans="2:13" ht="12.75">
      <c r="B60" s="11" t="s">
        <v>99</v>
      </c>
      <c r="C60" s="40" t="s">
        <v>100</v>
      </c>
      <c r="D60" s="33">
        <v>41091</v>
      </c>
      <c r="F60" s="37">
        <v>20.85</v>
      </c>
      <c r="L60" s="11">
        <v>1</v>
      </c>
      <c r="M60" s="11">
        <v>2</v>
      </c>
    </row>
    <row r="61" spans="2:13" ht="12.75">
      <c r="B61" s="11" t="s">
        <v>99</v>
      </c>
      <c r="C61" s="40" t="s">
        <v>100</v>
      </c>
      <c r="D61" s="33">
        <v>41091</v>
      </c>
      <c r="F61" s="37">
        <v>2.9</v>
      </c>
      <c r="L61" s="11">
        <v>1</v>
      </c>
      <c r="M61" s="11">
        <v>2</v>
      </c>
    </row>
    <row r="62" spans="2:13" ht="12.75">
      <c r="B62" s="11" t="s">
        <v>99</v>
      </c>
      <c r="C62" s="40" t="s">
        <v>100</v>
      </c>
      <c r="D62" s="33">
        <v>41091</v>
      </c>
      <c r="F62" s="37">
        <v>22.8</v>
      </c>
      <c r="L62" s="11">
        <v>1</v>
      </c>
      <c r="M62" s="11">
        <v>2</v>
      </c>
    </row>
    <row r="63" spans="2:13" ht="12.75">
      <c r="B63" s="11" t="s">
        <v>99</v>
      </c>
      <c r="C63" s="40" t="s">
        <v>100</v>
      </c>
      <c r="D63" s="33">
        <v>41091</v>
      </c>
      <c r="F63" s="37">
        <v>0.44</v>
      </c>
      <c r="L63" s="11">
        <v>1</v>
      </c>
      <c r="M63" s="11">
        <v>2</v>
      </c>
    </row>
    <row r="64" spans="2:13" ht="12.75">
      <c r="B64" s="11" t="s">
        <v>99</v>
      </c>
      <c r="C64" s="40" t="s">
        <v>100</v>
      </c>
      <c r="D64" s="33">
        <v>41091</v>
      </c>
      <c r="F64" s="37">
        <v>20.85</v>
      </c>
      <c r="L64" s="11">
        <v>1</v>
      </c>
      <c r="M64" s="11">
        <v>2</v>
      </c>
    </row>
    <row r="65" spans="2:13" ht="12.75">
      <c r="B65" s="11" t="s">
        <v>99</v>
      </c>
      <c r="C65" s="40" t="s">
        <v>100</v>
      </c>
      <c r="D65" s="33">
        <v>41091</v>
      </c>
      <c r="F65" s="37">
        <v>2.2</v>
      </c>
      <c r="L65" s="11">
        <v>1</v>
      </c>
      <c r="M65" s="11">
        <v>2</v>
      </c>
    </row>
    <row r="66" spans="2:13" ht="12.75">
      <c r="B66" s="11" t="s">
        <v>99</v>
      </c>
      <c r="C66" s="40" t="s">
        <v>100</v>
      </c>
      <c r="D66" s="33">
        <v>41091</v>
      </c>
      <c r="F66" s="37">
        <v>3.6</v>
      </c>
      <c r="L66" s="11">
        <v>1</v>
      </c>
      <c r="M66" s="11">
        <v>2</v>
      </c>
    </row>
    <row r="67" spans="2:13" ht="12.75">
      <c r="B67" s="11" t="s">
        <v>99</v>
      </c>
      <c r="C67" s="40" t="s">
        <v>100</v>
      </c>
      <c r="D67" s="33">
        <v>41091</v>
      </c>
      <c r="F67" s="37">
        <v>5.37</v>
      </c>
      <c r="L67" s="11">
        <v>1</v>
      </c>
      <c r="M67" s="11">
        <v>2</v>
      </c>
    </row>
    <row r="68" spans="2:13" ht="12.75">
      <c r="B68" s="11" t="s">
        <v>99</v>
      </c>
      <c r="C68" s="40" t="s">
        <v>100</v>
      </c>
      <c r="D68" s="33">
        <v>41091</v>
      </c>
      <c r="F68" s="37">
        <v>1.8</v>
      </c>
      <c r="L68" s="11">
        <v>1</v>
      </c>
      <c r="M68" s="11">
        <v>2</v>
      </c>
    </row>
    <row r="69" spans="2:13" ht="12.75">
      <c r="B69" s="11" t="s">
        <v>99</v>
      </c>
      <c r="C69" s="40" t="s">
        <v>100</v>
      </c>
      <c r="D69" s="33">
        <v>41091</v>
      </c>
      <c r="F69" s="37">
        <v>1.76</v>
      </c>
      <c r="L69" s="11">
        <v>1</v>
      </c>
      <c r="M69" s="11">
        <v>2</v>
      </c>
    </row>
    <row r="70" spans="2:13" ht="12.75">
      <c r="B70" s="11" t="s">
        <v>99</v>
      </c>
      <c r="C70" s="40" t="s">
        <v>100</v>
      </c>
      <c r="D70" s="33">
        <v>41091</v>
      </c>
      <c r="F70" s="37">
        <v>3.82</v>
      </c>
      <c r="L70" s="11">
        <v>1</v>
      </c>
      <c r="M70" s="11">
        <v>2</v>
      </c>
    </row>
    <row r="71" spans="2:13" ht="12.75">
      <c r="B71" s="11" t="s">
        <v>99</v>
      </c>
      <c r="C71" s="40" t="s">
        <v>100</v>
      </c>
      <c r="D71" s="33">
        <v>41091</v>
      </c>
      <c r="F71" s="37">
        <v>11.5</v>
      </c>
      <c r="L71" s="11">
        <v>1</v>
      </c>
      <c r="M71" s="11">
        <v>2</v>
      </c>
    </row>
    <row r="72" spans="2:13" ht="12.75">
      <c r="B72" s="11" t="s">
        <v>99</v>
      </c>
      <c r="C72" s="40" t="s">
        <v>100</v>
      </c>
      <c r="D72" s="33">
        <v>41091</v>
      </c>
      <c r="F72" s="37">
        <v>38.9</v>
      </c>
      <c r="L72" s="11">
        <v>1</v>
      </c>
      <c r="M72" s="11">
        <v>2</v>
      </c>
    </row>
    <row r="73" spans="2:13" ht="12.75">
      <c r="B73" s="11" t="s">
        <v>99</v>
      </c>
      <c r="C73" s="40" t="s">
        <v>100</v>
      </c>
      <c r="D73" s="33">
        <v>41091</v>
      </c>
      <c r="F73" s="37">
        <v>1.8</v>
      </c>
      <c r="L73" s="11">
        <v>1</v>
      </c>
      <c r="M73" s="11">
        <v>2</v>
      </c>
    </row>
    <row r="74" spans="2:13" ht="12.75">
      <c r="B74" s="11" t="s">
        <v>99</v>
      </c>
      <c r="C74" s="40" t="s">
        <v>100</v>
      </c>
      <c r="D74" s="33">
        <v>41091</v>
      </c>
      <c r="F74" s="37">
        <v>11.5</v>
      </c>
      <c r="L74" s="11">
        <v>1</v>
      </c>
      <c r="M74" s="11">
        <v>2</v>
      </c>
    </row>
    <row r="75" spans="2:13" ht="12.75">
      <c r="B75" s="11" t="s">
        <v>99</v>
      </c>
      <c r="C75" s="40" t="s">
        <v>100</v>
      </c>
      <c r="D75" s="33">
        <v>41091</v>
      </c>
      <c r="F75" s="37">
        <v>2.2</v>
      </c>
      <c r="L75" s="11">
        <v>1</v>
      </c>
      <c r="M75" s="11">
        <v>2</v>
      </c>
    </row>
    <row r="76" spans="2:13" ht="12.75">
      <c r="B76" s="11" t="s">
        <v>99</v>
      </c>
      <c r="C76" s="40" t="s">
        <v>100</v>
      </c>
      <c r="D76" s="33">
        <v>41091</v>
      </c>
      <c r="F76" s="37">
        <v>2.2</v>
      </c>
      <c r="L76" s="11">
        <v>1</v>
      </c>
      <c r="M76" s="11">
        <v>2</v>
      </c>
    </row>
    <row r="77" spans="2:13" ht="12.75">
      <c r="B77" s="11" t="s">
        <v>99</v>
      </c>
      <c r="C77" s="40" t="s">
        <v>100</v>
      </c>
      <c r="D77" s="33">
        <v>41091</v>
      </c>
      <c r="F77" s="37">
        <v>11.58</v>
      </c>
      <c r="L77" s="11">
        <v>1</v>
      </c>
      <c r="M77" s="11">
        <v>2</v>
      </c>
    </row>
    <row r="78" spans="2:13" ht="12.75">
      <c r="B78" s="11" t="s">
        <v>99</v>
      </c>
      <c r="C78" s="40" t="s">
        <v>100</v>
      </c>
      <c r="D78" s="33">
        <v>41091</v>
      </c>
      <c r="F78" s="37">
        <v>57.86</v>
      </c>
      <c r="L78" s="11">
        <v>1</v>
      </c>
      <c r="M78" s="11">
        <v>2</v>
      </c>
    </row>
    <row r="79" spans="1:6" ht="12.75">
      <c r="A79" s="11" t="s">
        <v>81</v>
      </c>
      <c r="F79" s="37">
        <v>835.85</v>
      </c>
    </row>
    <row r="81" ht="12.75">
      <c r="A81" s="11" t="s">
        <v>82</v>
      </c>
    </row>
    <row r="82" spans="1:6" ht="12.75">
      <c r="A82" s="11" t="s">
        <v>81</v>
      </c>
      <c r="F82" s="37">
        <v>0</v>
      </c>
    </row>
    <row r="84" ht="12.75">
      <c r="A84" s="11" t="s">
        <v>83</v>
      </c>
    </row>
    <row r="85" spans="1:6" ht="12.75">
      <c r="A85" s="11" t="s">
        <v>81</v>
      </c>
      <c r="F85" s="37">
        <v>0</v>
      </c>
    </row>
    <row r="87" ht="12.75">
      <c r="A87" s="11" t="s">
        <v>84</v>
      </c>
    </row>
    <row r="88" spans="1:6" ht="12.75">
      <c r="A88" s="11" t="s">
        <v>81</v>
      </c>
      <c r="F88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26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30</v>
      </c>
      <c r="C6" s="51">
        <f>+C7+C8+F7+F8</f>
        <v>0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0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0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/>
      <c r="F13" s="38" t="s">
        <v>27</v>
      </c>
      <c r="G13" s="20"/>
    </row>
    <row r="14" spans="1:4" ht="12.75">
      <c r="A14" s="11" t="s">
        <v>77</v>
      </c>
      <c r="B14" s="11"/>
      <c r="D14" s="35"/>
    </row>
    <row r="15" spans="1:6" ht="12.75">
      <c r="A15" s="11" t="s">
        <v>81</v>
      </c>
      <c r="B15" s="11"/>
      <c r="D15" s="35"/>
      <c r="F15" s="37">
        <v>0</v>
      </c>
    </row>
    <row r="17" spans="1:5" ht="12.75">
      <c r="A17" s="21" t="s">
        <v>82</v>
      </c>
      <c r="B17" s="22"/>
      <c r="C17" s="41"/>
      <c r="E17" s="24"/>
    </row>
    <row r="18" spans="1:6" ht="12.75">
      <c r="A18" s="11" t="s">
        <v>81</v>
      </c>
      <c r="F18" s="37">
        <v>0</v>
      </c>
    </row>
    <row r="20" ht="12.75">
      <c r="A20" s="11" t="s">
        <v>83</v>
      </c>
    </row>
    <row r="21" spans="1:6" ht="12.75">
      <c r="A21" s="11" t="s">
        <v>81</v>
      </c>
      <c r="F21" s="37">
        <v>0</v>
      </c>
    </row>
    <row r="23" ht="12.75">
      <c r="A23" s="11" t="s">
        <v>84</v>
      </c>
    </row>
    <row r="24" spans="1:6" ht="12.75">
      <c r="A24" s="11" t="s">
        <v>81</v>
      </c>
      <c r="F24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28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30</v>
      </c>
      <c r="C6" s="51">
        <f>+C7+C8+F7+F8</f>
        <v>0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0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0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/>
      <c r="F13" s="38" t="s">
        <v>27</v>
      </c>
      <c r="G13" s="20"/>
    </row>
    <row r="14" spans="1:4" ht="12.75">
      <c r="A14" s="11" t="s">
        <v>77</v>
      </c>
      <c r="B14" s="11"/>
      <c r="D14" s="35"/>
    </row>
    <row r="15" spans="1:6" ht="12.75">
      <c r="A15" s="11" t="s">
        <v>81</v>
      </c>
      <c r="B15" s="11"/>
      <c r="D15" s="35"/>
      <c r="F15" s="37">
        <v>0</v>
      </c>
    </row>
    <row r="17" spans="1:5" ht="12.75">
      <c r="A17" s="21" t="s">
        <v>82</v>
      </c>
      <c r="B17" s="22"/>
      <c r="C17" s="41"/>
      <c r="E17" s="24"/>
    </row>
    <row r="18" spans="1:6" ht="12.75">
      <c r="A18" s="11" t="s">
        <v>81</v>
      </c>
      <c r="F18" s="37">
        <v>0</v>
      </c>
    </row>
    <row r="20" ht="12.75">
      <c r="A20" s="11" t="s">
        <v>83</v>
      </c>
    </row>
    <row r="21" spans="1:6" ht="12.75">
      <c r="A21" s="11" t="s">
        <v>81</v>
      </c>
      <c r="F21" s="37">
        <v>0</v>
      </c>
    </row>
    <row r="23" ht="12.75">
      <c r="A23" s="11" t="s">
        <v>84</v>
      </c>
    </row>
    <row r="24" spans="1:6" ht="12.75">
      <c r="A24" s="11" t="s">
        <v>81</v>
      </c>
      <c r="F24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6"/>
  <sheetViews>
    <sheetView zoomScalePageLayoutView="0" workbookViewId="0" topLeftCell="A1">
      <pane ySplit="8" topLeftCell="A321" activePane="bottomLeft" state="frozen"/>
      <selection pane="topLeft" activeCell="A1" sqref="A1"/>
      <selection pane="bottomLeft" activeCell="D336" sqref="D336:E336"/>
    </sheetView>
  </sheetViews>
  <sheetFormatPr defaultColWidth="9.140625" defaultRowHeight="12.75"/>
  <cols>
    <col min="1" max="1" width="2.140625" style="11" customWidth="1"/>
    <col min="2" max="2" width="6.7109375" style="11" customWidth="1"/>
    <col min="3" max="3" width="22.28125" style="11" customWidth="1"/>
    <col min="4" max="4" width="22.7109375" style="19" customWidth="1"/>
    <col min="5" max="5" width="12.7109375" style="40" customWidth="1"/>
    <col min="6" max="6" width="15.28125" style="33" customWidth="1"/>
    <col min="7" max="7" width="22.7109375" style="11" customWidth="1"/>
    <col min="8" max="8" width="15.7109375" style="37" customWidth="1"/>
    <col min="9" max="13" width="9.140625" style="11" customWidth="1"/>
    <col min="14" max="15" width="0" style="11" hidden="1" customWidth="1"/>
    <col min="16" max="16384" width="9.140625" style="11" customWidth="1"/>
  </cols>
  <sheetData>
    <row r="3" spans="2:8" ht="15.75" customHeight="1">
      <c r="B3" s="87" t="s">
        <v>9</v>
      </c>
      <c r="C3" s="87"/>
      <c r="D3" s="87"/>
      <c r="E3" s="87"/>
      <c r="F3" s="87"/>
      <c r="G3" s="87"/>
      <c r="H3" s="87"/>
    </row>
    <row r="4" spans="2:8" ht="15.75" customHeight="1">
      <c r="B4" s="87" t="s">
        <v>46</v>
      </c>
      <c r="C4" s="87"/>
      <c r="D4" s="87"/>
      <c r="E4" s="87"/>
      <c r="F4" s="87"/>
      <c r="G4" s="87"/>
      <c r="H4" s="87"/>
    </row>
    <row r="5" spans="3:8" ht="15.75">
      <c r="C5" s="2" t="s">
        <v>11</v>
      </c>
      <c r="D5" s="50">
        <f>+Month.End</f>
        <v>41121</v>
      </c>
      <c r="F5" s="46"/>
      <c r="G5" s="2" t="s">
        <v>3</v>
      </c>
      <c r="H5" s="48">
        <f>+'Remittance Summary by Plan'!C10</f>
        <v>950000</v>
      </c>
    </row>
    <row r="6" ht="12.75">
      <c r="D6" s="70"/>
    </row>
    <row r="8" spans="2:9" ht="29.25" thickBot="1">
      <c r="B8" s="69" t="s">
        <v>43</v>
      </c>
      <c r="C8" s="26" t="s">
        <v>44</v>
      </c>
      <c r="D8" s="26" t="s">
        <v>16</v>
      </c>
      <c r="E8" s="29" t="s">
        <v>12</v>
      </c>
      <c r="F8" s="34" t="s">
        <v>15</v>
      </c>
      <c r="G8" s="26" t="s">
        <v>14</v>
      </c>
      <c r="H8" s="68" t="s">
        <v>45</v>
      </c>
      <c r="I8" s="20"/>
    </row>
    <row r="9" spans="2:8" ht="12.75">
      <c r="B9" s="11" t="s">
        <v>85</v>
      </c>
      <c r="C9" s="11" t="s">
        <v>86</v>
      </c>
      <c r="D9" s="11" t="s">
        <v>99</v>
      </c>
      <c r="E9" s="40" t="s">
        <v>100</v>
      </c>
      <c r="F9" s="35">
        <v>41091</v>
      </c>
      <c r="G9" s="11" t="s">
        <v>78</v>
      </c>
      <c r="H9" s="37">
        <v>23.27</v>
      </c>
    </row>
    <row r="10" spans="2:8" ht="12.75">
      <c r="B10" s="11" t="s">
        <v>85</v>
      </c>
      <c r="C10" s="11" t="s">
        <v>87</v>
      </c>
      <c r="D10" s="11" t="s">
        <v>99</v>
      </c>
      <c r="E10" s="40" t="s">
        <v>100</v>
      </c>
      <c r="F10" s="35">
        <v>41091</v>
      </c>
      <c r="G10" s="11" t="s">
        <v>78</v>
      </c>
      <c r="H10" s="37">
        <v>369.83</v>
      </c>
    </row>
    <row r="11" spans="2:8" ht="12.75">
      <c r="B11" s="11" t="s">
        <v>85</v>
      </c>
      <c r="C11" s="11" t="s">
        <v>86</v>
      </c>
      <c r="D11" s="11" t="s">
        <v>99</v>
      </c>
      <c r="E11" s="40" t="s">
        <v>100</v>
      </c>
      <c r="F11" s="33">
        <v>41091</v>
      </c>
      <c r="G11" s="11" t="s">
        <v>78</v>
      </c>
      <c r="H11" s="37">
        <v>23.27</v>
      </c>
    </row>
    <row r="12" spans="1:8" s="75" customFormat="1" ht="12.75">
      <c r="A12" s="71"/>
      <c r="B12" s="71" t="s">
        <v>85</v>
      </c>
      <c r="C12" s="71" t="s">
        <v>88</v>
      </c>
      <c r="D12" s="11" t="s">
        <v>99</v>
      </c>
      <c r="E12" s="40" t="s">
        <v>100</v>
      </c>
      <c r="F12" s="72">
        <v>41091</v>
      </c>
      <c r="G12" s="73" t="s">
        <v>78</v>
      </c>
      <c r="H12" s="74">
        <v>3</v>
      </c>
    </row>
    <row r="13" spans="2:8" ht="12.75">
      <c r="B13" s="11" t="s">
        <v>85</v>
      </c>
      <c r="C13" s="11" t="s">
        <v>89</v>
      </c>
      <c r="D13" s="11" t="s">
        <v>99</v>
      </c>
      <c r="E13" s="40" t="s">
        <v>100</v>
      </c>
      <c r="F13" s="33">
        <v>41091</v>
      </c>
      <c r="G13" s="11" t="s">
        <v>78</v>
      </c>
      <c r="H13" s="37">
        <v>376.04</v>
      </c>
    </row>
    <row r="14" spans="2:8" ht="12.75">
      <c r="B14" s="11" t="s">
        <v>85</v>
      </c>
      <c r="C14" s="11" t="s">
        <v>90</v>
      </c>
      <c r="D14" s="11" t="s">
        <v>99</v>
      </c>
      <c r="E14" s="40" t="s">
        <v>100</v>
      </c>
      <c r="F14" s="33">
        <v>41091</v>
      </c>
      <c r="H14" s="37">
        <v>4.38</v>
      </c>
    </row>
    <row r="15" spans="2:8" ht="12.75">
      <c r="B15" s="11" t="s">
        <v>85</v>
      </c>
      <c r="C15" s="11" t="s">
        <v>86</v>
      </c>
      <c r="D15" s="11" t="s">
        <v>99</v>
      </c>
      <c r="E15" s="40" t="s">
        <v>100</v>
      </c>
      <c r="F15" s="33">
        <v>41091</v>
      </c>
      <c r="G15" s="11" t="s">
        <v>78</v>
      </c>
      <c r="H15" s="37">
        <v>23.27</v>
      </c>
    </row>
    <row r="16" spans="2:8" ht="12.75">
      <c r="B16" s="11" t="s">
        <v>85</v>
      </c>
      <c r="C16" s="11" t="s">
        <v>87</v>
      </c>
      <c r="D16" s="11" t="s">
        <v>99</v>
      </c>
      <c r="E16" s="40" t="s">
        <v>100</v>
      </c>
      <c r="F16" s="33">
        <v>41091</v>
      </c>
      <c r="G16" s="11" t="s">
        <v>78</v>
      </c>
      <c r="H16" s="37">
        <v>369.83</v>
      </c>
    </row>
    <row r="17" spans="2:8" ht="12.75">
      <c r="B17" s="11" t="s">
        <v>85</v>
      </c>
      <c r="C17" s="11" t="s">
        <v>91</v>
      </c>
      <c r="D17" s="11" t="s">
        <v>99</v>
      </c>
      <c r="E17" s="40" t="s">
        <v>100</v>
      </c>
      <c r="F17" s="33">
        <v>41091</v>
      </c>
      <c r="G17" s="11" t="s">
        <v>78</v>
      </c>
      <c r="H17" s="37">
        <v>4.5</v>
      </c>
    </row>
    <row r="18" spans="2:8" ht="12.75">
      <c r="B18" s="11" t="s">
        <v>85</v>
      </c>
      <c r="C18" s="11" t="s">
        <v>86</v>
      </c>
      <c r="D18" s="11" t="s">
        <v>99</v>
      </c>
      <c r="E18" s="40" t="s">
        <v>100</v>
      </c>
      <c r="F18" s="33">
        <v>41091</v>
      </c>
      <c r="G18" s="11" t="s">
        <v>79</v>
      </c>
      <c r="H18" s="37">
        <v>87.2</v>
      </c>
    </row>
    <row r="19" spans="2:8" ht="12.75">
      <c r="B19" s="11" t="s">
        <v>85</v>
      </c>
      <c r="C19" s="11" t="s">
        <v>51</v>
      </c>
      <c r="D19" s="11" t="s">
        <v>99</v>
      </c>
      <c r="E19" s="40" t="s">
        <v>100</v>
      </c>
      <c r="F19" s="33">
        <v>41091</v>
      </c>
      <c r="G19" s="11" t="s">
        <v>79</v>
      </c>
      <c r="H19" s="37">
        <v>397.1</v>
      </c>
    </row>
    <row r="20" spans="2:8" ht="12.75">
      <c r="B20" s="11" t="s">
        <v>85</v>
      </c>
      <c r="C20" s="11" t="s">
        <v>89</v>
      </c>
      <c r="D20" s="11" t="s">
        <v>99</v>
      </c>
      <c r="E20" s="40" t="s">
        <v>100</v>
      </c>
      <c r="F20" s="33">
        <v>41091</v>
      </c>
      <c r="G20" s="11" t="s">
        <v>79</v>
      </c>
      <c r="H20" s="37">
        <v>940.09</v>
      </c>
    </row>
    <row r="21" spans="2:8" ht="12.75">
      <c r="B21" s="11" t="s">
        <v>85</v>
      </c>
      <c r="C21" s="11" t="s">
        <v>92</v>
      </c>
      <c r="D21" s="11" t="s">
        <v>99</v>
      </c>
      <c r="E21" s="40" t="s">
        <v>100</v>
      </c>
      <c r="F21" s="33">
        <v>41091</v>
      </c>
      <c r="H21" s="37">
        <v>13.16</v>
      </c>
    </row>
    <row r="22" spans="2:8" ht="12.75">
      <c r="B22" s="11" t="s">
        <v>85</v>
      </c>
      <c r="C22" s="11" t="s">
        <v>90</v>
      </c>
      <c r="D22" s="11" t="s">
        <v>99</v>
      </c>
      <c r="E22" s="40" t="s">
        <v>100</v>
      </c>
      <c r="F22" s="33">
        <v>41091</v>
      </c>
      <c r="H22" s="37">
        <v>7.3</v>
      </c>
    </row>
    <row r="23" spans="2:8" ht="12.75">
      <c r="B23" s="11" t="s">
        <v>85</v>
      </c>
      <c r="C23" s="11" t="s">
        <v>86</v>
      </c>
      <c r="D23" s="11" t="s">
        <v>99</v>
      </c>
      <c r="E23" s="40" t="s">
        <v>100</v>
      </c>
      <c r="F23" s="33">
        <v>41091</v>
      </c>
      <c r="G23" s="11" t="s">
        <v>78</v>
      </c>
      <c r="H23" s="37">
        <v>23.27</v>
      </c>
    </row>
    <row r="24" spans="2:8" ht="12.75">
      <c r="B24" s="11" t="s">
        <v>85</v>
      </c>
      <c r="C24" s="11" t="s">
        <v>87</v>
      </c>
      <c r="D24" s="11" t="s">
        <v>99</v>
      </c>
      <c r="E24" s="40" t="s">
        <v>100</v>
      </c>
      <c r="F24" s="33">
        <v>41091</v>
      </c>
      <c r="G24" s="11" t="s">
        <v>78</v>
      </c>
      <c r="H24" s="37">
        <v>369.83</v>
      </c>
    </row>
    <row r="25" spans="2:8" ht="12.75">
      <c r="B25" s="11" t="s">
        <v>85</v>
      </c>
      <c r="C25" s="11" t="s">
        <v>93</v>
      </c>
      <c r="D25" s="11" t="s">
        <v>99</v>
      </c>
      <c r="E25" s="40" t="s">
        <v>100</v>
      </c>
      <c r="F25" s="33">
        <v>41091</v>
      </c>
      <c r="G25" s="11" t="s">
        <v>78</v>
      </c>
      <c r="H25" s="37">
        <v>1.5</v>
      </c>
    </row>
    <row r="26" spans="2:8" ht="12.75">
      <c r="B26" s="11" t="s">
        <v>85</v>
      </c>
      <c r="C26" s="11" t="s">
        <v>90</v>
      </c>
      <c r="D26" s="11" t="s">
        <v>99</v>
      </c>
      <c r="E26" s="40" t="s">
        <v>100</v>
      </c>
      <c r="F26" s="33">
        <v>41091</v>
      </c>
      <c r="H26" s="37">
        <v>1.8</v>
      </c>
    </row>
    <row r="27" spans="2:8" ht="12.75">
      <c r="B27" s="11" t="s">
        <v>85</v>
      </c>
      <c r="C27" s="11" t="s">
        <v>93</v>
      </c>
      <c r="D27" s="11" t="s">
        <v>99</v>
      </c>
      <c r="E27" s="40" t="s">
        <v>100</v>
      </c>
      <c r="F27" s="33">
        <v>41091</v>
      </c>
      <c r="G27" s="11" t="s">
        <v>78</v>
      </c>
      <c r="H27" s="37">
        <v>1.5</v>
      </c>
    </row>
    <row r="28" spans="2:8" ht="12.75">
      <c r="B28" s="11" t="s">
        <v>85</v>
      </c>
      <c r="C28" s="11" t="s">
        <v>89</v>
      </c>
      <c r="D28" s="11" t="s">
        <v>99</v>
      </c>
      <c r="E28" s="40" t="s">
        <v>100</v>
      </c>
      <c r="F28" s="33">
        <v>41091</v>
      </c>
      <c r="G28" s="11" t="s">
        <v>78</v>
      </c>
      <c r="H28" s="37">
        <v>376.04</v>
      </c>
    </row>
    <row r="29" spans="2:8" ht="12.75">
      <c r="B29" s="11" t="s">
        <v>85</v>
      </c>
      <c r="C29" s="11" t="s">
        <v>86</v>
      </c>
      <c r="D29" s="11" t="s">
        <v>99</v>
      </c>
      <c r="E29" s="40" t="s">
        <v>100</v>
      </c>
      <c r="F29" s="33">
        <v>41091</v>
      </c>
      <c r="G29" s="11" t="s">
        <v>79</v>
      </c>
      <c r="H29" s="37">
        <v>87.2</v>
      </c>
    </row>
    <row r="30" spans="2:8" ht="12.75">
      <c r="B30" s="11" t="s">
        <v>85</v>
      </c>
      <c r="C30" s="11" t="s">
        <v>91</v>
      </c>
      <c r="D30" s="11" t="s">
        <v>99</v>
      </c>
      <c r="E30" s="40" t="s">
        <v>100</v>
      </c>
      <c r="F30" s="33">
        <v>41091</v>
      </c>
      <c r="G30" s="11" t="s">
        <v>78</v>
      </c>
      <c r="H30" s="37">
        <v>4.5</v>
      </c>
    </row>
    <row r="31" spans="2:8" ht="12.75">
      <c r="B31" s="11" t="s">
        <v>85</v>
      </c>
      <c r="C31" s="11" t="s">
        <v>90</v>
      </c>
      <c r="D31" s="11" t="s">
        <v>99</v>
      </c>
      <c r="E31" s="40" t="s">
        <v>100</v>
      </c>
      <c r="F31" s="33">
        <v>41091</v>
      </c>
      <c r="H31" s="37">
        <v>7.3</v>
      </c>
    </row>
    <row r="32" spans="2:8" ht="12.75">
      <c r="B32" s="11" t="s">
        <v>85</v>
      </c>
      <c r="C32" s="11" t="s">
        <v>94</v>
      </c>
      <c r="D32" s="11" t="s">
        <v>99</v>
      </c>
      <c r="E32" s="40" t="s">
        <v>100</v>
      </c>
      <c r="F32" s="33">
        <v>41091</v>
      </c>
      <c r="G32" s="11" t="s">
        <v>78</v>
      </c>
      <c r="H32" s="37">
        <v>14.65</v>
      </c>
    </row>
    <row r="33" spans="2:8" ht="12.75">
      <c r="B33" s="11" t="s">
        <v>85</v>
      </c>
      <c r="C33" s="11" t="s">
        <v>93</v>
      </c>
      <c r="D33" s="11" t="s">
        <v>99</v>
      </c>
      <c r="E33" s="40" t="s">
        <v>100</v>
      </c>
      <c r="F33" s="33">
        <v>41091</v>
      </c>
      <c r="G33" s="11" t="s">
        <v>79</v>
      </c>
      <c r="H33" s="37">
        <v>2.8</v>
      </c>
    </row>
    <row r="34" spans="2:8" ht="12.75">
      <c r="B34" s="11" t="s">
        <v>85</v>
      </c>
      <c r="C34" s="11" t="s">
        <v>89</v>
      </c>
      <c r="D34" s="11" t="s">
        <v>99</v>
      </c>
      <c r="E34" s="40" t="s">
        <v>100</v>
      </c>
      <c r="F34" s="33">
        <v>41091</v>
      </c>
      <c r="G34" s="11" t="s">
        <v>78</v>
      </c>
      <c r="H34" s="37">
        <v>376.04</v>
      </c>
    </row>
    <row r="35" spans="2:8" ht="12.75">
      <c r="B35" s="11" t="s">
        <v>85</v>
      </c>
      <c r="C35" s="11" t="s">
        <v>86</v>
      </c>
      <c r="D35" s="11" t="s">
        <v>99</v>
      </c>
      <c r="E35" s="40" t="s">
        <v>100</v>
      </c>
      <c r="F35" s="33">
        <v>41091</v>
      </c>
      <c r="G35" s="11" t="s">
        <v>78</v>
      </c>
      <c r="H35" s="37">
        <v>23.27</v>
      </c>
    </row>
    <row r="36" spans="2:8" ht="12.75">
      <c r="B36" s="11" t="s">
        <v>85</v>
      </c>
      <c r="C36" s="11" t="s">
        <v>93</v>
      </c>
      <c r="D36" s="11" t="s">
        <v>99</v>
      </c>
      <c r="E36" s="40" t="s">
        <v>100</v>
      </c>
      <c r="F36" s="33">
        <v>41091</v>
      </c>
      <c r="G36" s="11" t="s">
        <v>78</v>
      </c>
      <c r="H36" s="37">
        <v>1.5</v>
      </c>
    </row>
    <row r="37" spans="2:8" ht="12.75">
      <c r="B37" s="11" t="s">
        <v>85</v>
      </c>
      <c r="C37" s="11" t="s">
        <v>89</v>
      </c>
      <c r="D37" s="11" t="s">
        <v>99</v>
      </c>
      <c r="E37" s="40" t="s">
        <v>100</v>
      </c>
      <c r="F37" s="33">
        <v>41091</v>
      </c>
      <c r="G37" s="11" t="s">
        <v>78</v>
      </c>
      <c r="H37" s="37">
        <v>376.04</v>
      </c>
    </row>
    <row r="38" spans="2:8" ht="12.75">
      <c r="B38" s="11" t="s">
        <v>85</v>
      </c>
      <c r="C38" s="11" t="s">
        <v>86</v>
      </c>
      <c r="D38" s="11" t="s">
        <v>99</v>
      </c>
      <c r="E38" s="40" t="s">
        <v>100</v>
      </c>
      <c r="F38" s="33">
        <v>41091</v>
      </c>
      <c r="G38" s="11" t="s">
        <v>78</v>
      </c>
      <c r="H38" s="37">
        <v>23.27</v>
      </c>
    </row>
    <row r="39" spans="2:8" ht="12.75">
      <c r="B39" s="11" t="s">
        <v>85</v>
      </c>
      <c r="C39" s="11" t="s">
        <v>51</v>
      </c>
      <c r="D39" s="11" t="s">
        <v>99</v>
      </c>
      <c r="E39" s="40" t="s">
        <v>100</v>
      </c>
      <c r="F39" s="33">
        <v>41091</v>
      </c>
      <c r="G39" s="11" t="s">
        <v>78</v>
      </c>
      <c r="H39" s="37">
        <v>198.55</v>
      </c>
    </row>
    <row r="40" spans="2:8" ht="12.75">
      <c r="B40" s="11" t="s">
        <v>85</v>
      </c>
      <c r="C40" s="11" t="s">
        <v>93</v>
      </c>
      <c r="D40" s="11" t="s">
        <v>99</v>
      </c>
      <c r="E40" s="40" t="s">
        <v>100</v>
      </c>
      <c r="F40" s="33">
        <v>41091</v>
      </c>
      <c r="G40" s="11" t="s">
        <v>78</v>
      </c>
      <c r="H40" s="37">
        <v>1.5</v>
      </c>
    </row>
    <row r="41" spans="2:8" ht="12.75">
      <c r="B41" s="11" t="s">
        <v>85</v>
      </c>
      <c r="C41" s="11" t="s">
        <v>89</v>
      </c>
      <c r="D41" s="11" t="s">
        <v>99</v>
      </c>
      <c r="E41" s="40" t="s">
        <v>100</v>
      </c>
      <c r="F41" s="33">
        <v>41091</v>
      </c>
      <c r="G41" s="11" t="s">
        <v>78</v>
      </c>
      <c r="H41" s="37">
        <v>376.04</v>
      </c>
    </row>
    <row r="42" spans="2:8" ht="12.75">
      <c r="B42" s="11" t="s">
        <v>85</v>
      </c>
      <c r="C42" s="11" t="s">
        <v>90</v>
      </c>
      <c r="D42" s="11" t="s">
        <v>99</v>
      </c>
      <c r="E42" s="40" t="s">
        <v>100</v>
      </c>
      <c r="F42" s="33">
        <v>41091</v>
      </c>
      <c r="H42" s="37">
        <v>11.5</v>
      </c>
    </row>
    <row r="43" spans="2:8" ht="12.75">
      <c r="B43" s="11" t="s">
        <v>85</v>
      </c>
      <c r="C43" s="11" t="s">
        <v>86</v>
      </c>
      <c r="D43" s="11" t="s">
        <v>99</v>
      </c>
      <c r="E43" s="40" t="s">
        <v>100</v>
      </c>
      <c r="F43" s="33">
        <v>41091</v>
      </c>
      <c r="G43" s="11" t="s">
        <v>78</v>
      </c>
      <c r="H43" s="37">
        <v>23.27</v>
      </c>
    </row>
    <row r="44" spans="2:8" ht="12.75">
      <c r="B44" s="11" t="s">
        <v>85</v>
      </c>
      <c r="C44" s="11" t="s">
        <v>87</v>
      </c>
      <c r="D44" s="11" t="s">
        <v>99</v>
      </c>
      <c r="E44" s="40" t="s">
        <v>100</v>
      </c>
      <c r="F44" s="33">
        <v>41091</v>
      </c>
      <c r="G44" s="11" t="s">
        <v>78</v>
      </c>
      <c r="H44" s="37">
        <v>369.83</v>
      </c>
    </row>
    <row r="45" spans="2:8" ht="12.75">
      <c r="B45" s="11" t="s">
        <v>85</v>
      </c>
      <c r="C45" s="11" t="s">
        <v>93</v>
      </c>
      <c r="D45" s="11" t="s">
        <v>99</v>
      </c>
      <c r="E45" s="40" t="s">
        <v>100</v>
      </c>
      <c r="F45" s="33">
        <v>41091</v>
      </c>
      <c r="G45" s="11" t="s">
        <v>79</v>
      </c>
      <c r="H45" s="37">
        <v>2.8</v>
      </c>
    </row>
    <row r="46" spans="2:8" ht="12.75">
      <c r="B46" s="11" t="s">
        <v>85</v>
      </c>
      <c r="C46" s="11" t="s">
        <v>92</v>
      </c>
      <c r="D46" s="11" t="s">
        <v>99</v>
      </c>
      <c r="E46" s="40" t="s">
        <v>100</v>
      </c>
      <c r="F46" s="33">
        <v>41091</v>
      </c>
      <c r="H46" s="37">
        <v>2.75</v>
      </c>
    </row>
    <row r="47" spans="2:8" ht="12.75">
      <c r="B47" s="11" t="s">
        <v>85</v>
      </c>
      <c r="C47" s="11" t="s">
        <v>90</v>
      </c>
      <c r="D47" s="11" t="s">
        <v>99</v>
      </c>
      <c r="E47" s="40" t="s">
        <v>100</v>
      </c>
      <c r="F47" s="33">
        <v>41091</v>
      </c>
      <c r="H47" s="37">
        <v>1.8</v>
      </c>
    </row>
    <row r="48" spans="2:8" ht="12.75">
      <c r="B48" s="11" t="s">
        <v>85</v>
      </c>
      <c r="C48" s="11" t="s">
        <v>86</v>
      </c>
      <c r="D48" s="11" t="s">
        <v>99</v>
      </c>
      <c r="E48" s="40" t="s">
        <v>100</v>
      </c>
      <c r="F48" s="33">
        <v>41091</v>
      </c>
      <c r="G48" s="11" t="s">
        <v>78</v>
      </c>
      <c r="H48" s="37">
        <v>23.27</v>
      </c>
    </row>
    <row r="49" spans="2:8" ht="12.75">
      <c r="B49" s="11" t="s">
        <v>85</v>
      </c>
      <c r="C49" s="11" t="s">
        <v>91</v>
      </c>
      <c r="D49" s="11" t="s">
        <v>99</v>
      </c>
      <c r="E49" s="40" t="s">
        <v>100</v>
      </c>
      <c r="F49" s="33">
        <v>41091</v>
      </c>
      <c r="G49" s="11" t="s">
        <v>78</v>
      </c>
      <c r="H49" s="37">
        <v>4.5</v>
      </c>
    </row>
    <row r="50" spans="2:8" ht="12.75">
      <c r="B50" s="11" t="s">
        <v>85</v>
      </c>
      <c r="C50" s="11" t="s">
        <v>90</v>
      </c>
      <c r="D50" s="11" t="s">
        <v>99</v>
      </c>
      <c r="E50" s="40" t="s">
        <v>100</v>
      </c>
      <c r="F50" s="33">
        <v>41091</v>
      </c>
      <c r="H50" s="37">
        <v>1.8</v>
      </c>
    </row>
    <row r="51" spans="2:8" ht="12.75">
      <c r="B51" s="11" t="s">
        <v>85</v>
      </c>
      <c r="C51" s="11" t="s">
        <v>86</v>
      </c>
      <c r="D51" s="11" t="s">
        <v>99</v>
      </c>
      <c r="E51" s="40" t="s">
        <v>100</v>
      </c>
      <c r="F51" s="33">
        <v>41091</v>
      </c>
      <c r="G51" s="11" t="s">
        <v>78</v>
      </c>
      <c r="H51" s="37">
        <v>23.27</v>
      </c>
    </row>
    <row r="52" spans="2:8" ht="12.75">
      <c r="B52" s="11" t="s">
        <v>85</v>
      </c>
      <c r="C52" s="11" t="s">
        <v>91</v>
      </c>
      <c r="D52" s="11" t="s">
        <v>99</v>
      </c>
      <c r="E52" s="40" t="s">
        <v>100</v>
      </c>
      <c r="F52" s="33">
        <v>41091</v>
      </c>
      <c r="G52" s="11" t="s">
        <v>78</v>
      </c>
      <c r="H52" s="37">
        <v>4.5</v>
      </c>
    </row>
    <row r="53" spans="2:8" ht="12.75">
      <c r="B53" s="11" t="s">
        <v>85</v>
      </c>
      <c r="C53" s="11" t="s">
        <v>89</v>
      </c>
      <c r="D53" s="11" t="s">
        <v>99</v>
      </c>
      <c r="E53" s="40" t="s">
        <v>100</v>
      </c>
      <c r="F53" s="33">
        <v>41091</v>
      </c>
      <c r="G53" s="11" t="s">
        <v>78</v>
      </c>
      <c r="H53" s="37">
        <v>376.04</v>
      </c>
    </row>
    <row r="54" spans="2:8" ht="12.75">
      <c r="B54" s="11" t="s">
        <v>85</v>
      </c>
      <c r="C54" s="11" t="s">
        <v>90</v>
      </c>
      <c r="D54" s="11" t="s">
        <v>99</v>
      </c>
      <c r="E54" s="40" t="s">
        <v>100</v>
      </c>
      <c r="F54" s="33">
        <v>41091</v>
      </c>
      <c r="H54" s="37">
        <v>1.8</v>
      </c>
    </row>
    <row r="55" spans="2:8" ht="12.75">
      <c r="B55" s="11" t="s">
        <v>85</v>
      </c>
      <c r="C55" s="11" t="s">
        <v>86</v>
      </c>
      <c r="D55" s="11" t="s">
        <v>99</v>
      </c>
      <c r="E55" s="40" t="s">
        <v>100</v>
      </c>
      <c r="F55" s="33">
        <v>41091</v>
      </c>
      <c r="G55" s="11" t="s">
        <v>79</v>
      </c>
      <c r="H55" s="37">
        <v>87.2</v>
      </c>
    </row>
    <row r="56" spans="2:8" ht="12.75">
      <c r="B56" s="11" t="s">
        <v>85</v>
      </c>
      <c r="C56" s="11" t="s">
        <v>87</v>
      </c>
      <c r="D56" s="11" t="s">
        <v>99</v>
      </c>
      <c r="E56" s="40" t="s">
        <v>100</v>
      </c>
      <c r="F56" s="33">
        <v>41091</v>
      </c>
      <c r="G56" s="11" t="s">
        <v>79</v>
      </c>
      <c r="H56" s="37">
        <v>961.5</v>
      </c>
    </row>
    <row r="57" spans="2:8" ht="12.75">
      <c r="B57" s="11" t="s">
        <v>85</v>
      </c>
      <c r="C57" s="11" t="s">
        <v>92</v>
      </c>
      <c r="D57" s="11" t="s">
        <v>99</v>
      </c>
      <c r="E57" s="40" t="s">
        <v>100</v>
      </c>
      <c r="F57" s="33">
        <v>41091</v>
      </c>
      <c r="H57" s="37">
        <v>18.05</v>
      </c>
    </row>
    <row r="58" spans="2:8" ht="12.75">
      <c r="B58" s="11" t="s">
        <v>85</v>
      </c>
      <c r="C58" s="11" t="s">
        <v>90</v>
      </c>
      <c r="D58" s="11" t="s">
        <v>99</v>
      </c>
      <c r="E58" s="40" t="s">
        <v>100</v>
      </c>
      <c r="F58" s="33">
        <v>41091</v>
      </c>
      <c r="H58" s="37">
        <v>7.3</v>
      </c>
    </row>
    <row r="59" spans="2:8" ht="12.75">
      <c r="B59" s="11" t="s">
        <v>85</v>
      </c>
      <c r="C59" s="11" t="s">
        <v>94</v>
      </c>
      <c r="D59" s="11" t="s">
        <v>99</v>
      </c>
      <c r="E59" s="40" t="s">
        <v>100</v>
      </c>
      <c r="F59" s="33">
        <v>41091</v>
      </c>
      <c r="G59" s="11" t="s">
        <v>78</v>
      </c>
      <c r="H59" s="37">
        <v>14.65</v>
      </c>
    </row>
    <row r="60" spans="2:8" ht="12.75">
      <c r="B60" s="11" t="s">
        <v>85</v>
      </c>
      <c r="C60" s="11" t="s">
        <v>87</v>
      </c>
      <c r="D60" s="11" t="s">
        <v>99</v>
      </c>
      <c r="E60" s="40" t="s">
        <v>100</v>
      </c>
      <c r="F60" s="33">
        <v>41091</v>
      </c>
      <c r="G60" s="11" t="s">
        <v>78</v>
      </c>
      <c r="H60" s="37">
        <v>369.83</v>
      </c>
    </row>
    <row r="61" spans="2:8" ht="12.75">
      <c r="B61" s="11" t="s">
        <v>85</v>
      </c>
      <c r="C61" s="11" t="s">
        <v>93</v>
      </c>
      <c r="D61" s="11" t="s">
        <v>99</v>
      </c>
      <c r="E61" s="40" t="s">
        <v>100</v>
      </c>
      <c r="F61" s="33">
        <v>41091</v>
      </c>
      <c r="G61" s="11" t="s">
        <v>78</v>
      </c>
      <c r="H61" s="37">
        <v>1.5</v>
      </c>
    </row>
    <row r="62" spans="2:8" ht="12.75">
      <c r="B62" s="11" t="s">
        <v>85</v>
      </c>
      <c r="C62" s="11" t="s">
        <v>90</v>
      </c>
      <c r="D62" s="11" t="s">
        <v>99</v>
      </c>
      <c r="E62" s="40" t="s">
        <v>100</v>
      </c>
      <c r="F62" s="33">
        <v>41091</v>
      </c>
      <c r="H62" s="37">
        <v>2.2</v>
      </c>
    </row>
    <row r="63" spans="2:8" ht="12.75">
      <c r="B63" s="11" t="s">
        <v>85</v>
      </c>
      <c r="C63" s="11" t="s">
        <v>93</v>
      </c>
      <c r="D63" s="11" t="s">
        <v>99</v>
      </c>
      <c r="E63" s="40" t="s">
        <v>100</v>
      </c>
      <c r="F63" s="33">
        <v>41091</v>
      </c>
      <c r="G63" s="11" t="s">
        <v>79</v>
      </c>
      <c r="H63" s="37">
        <v>2.8</v>
      </c>
    </row>
    <row r="64" spans="2:8" ht="12.75">
      <c r="B64" s="11" t="s">
        <v>85</v>
      </c>
      <c r="C64" s="11" t="s">
        <v>89</v>
      </c>
      <c r="D64" s="11" t="s">
        <v>99</v>
      </c>
      <c r="E64" s="40" t="s">
        <v>100</v>
      </c>
      <c r="F64" s="33">
        <v>41091</v>
      </c>
      <c r="G64" s="11" t="s">
        <v>80</v>
      </c>
      <c r="H64" s="37">
        <v>676.88</v>
      </c>
    </row>
    <row r="65" spans="2:8" ht="12.75">
      <c r="B65" s="11" t="s">
        <v>85</v>
      </c>
      <c r="C65" s="11" t="s">
        <v>92</v>
      </c>
      <c r="D65" s="11" t="s">
        <v>99</v>
      </c>
      <c r="E65" s="40" t="s">
        <v>100</v>
      </c>
      <c r="F65" s="33">
        <v>41091</v>
      </c>
      <c r="H65" s="37">
        <v>11.7</v>
      </c>
    </row>
    <row r="66" spans="2:8" ht="12.75">
      <c r="B66" s="11" t="s">
        <v>85</v>
      </c>
      <c r="C66" s="11" t="s">
        <v>90</v>
      </c>
      <c r="D66" s="11" t="s">
        <v>99</v>
      </c>
      <c r="E66" s="40" t="s">
        <v>100</v>
      </c>
      <c r="F66" s="33">
        <v>41091</v>
      </c>
      <c r="H66" s="37">
        <v>4.5</v>
      </c>
    </row>
    <row r="67" spans="2:8" ht="12.75">
      <c r="B67" s="11" t="s">
        <v>85</v>
      </c>
      <c r="C67" s="11" t="s">
        <v>86</v>
      </c>
      <c r="D67" s="11" t="s">
        <v>99</v>
      </c>
      <c r="E67" s="40" t="s">
        <v>100</v>
      </c>
      <c r="F67" s="33">
        <v>41091</v>
      </c>
      <c r="G67" s="11" t="s">
        <v>78</v>
      </c>
      <c r="H67" s="37">
        <v>23.27</v>
      </c>
    </row>
    <row r="68" spans="2:8" ht="12.75">
      <c r="B68" s="11" t="s">
        <v>85</v>
      </c>
      <c r="C68" s="11" t="s">
        <v>51</v>
      </c>
      <c r="D68" s="11" t="s">
        <v>99</v>
      </c>
      <c r="E68" s="40" t="s">
        <v>100</v>
      </c>
      <c r="F68" s="33">
        <v>41091</v>
      </c>
      <c r="G68" s="11" t="s">
        <v>78</v>
      </c>
      <c r="H68" s="37">
        <v>198.55</v>
      </c>
    </row>
    <row r="69" spans="2:8" ht="12.75">
      <c r="B69" s="11" t="s">
        <v>85</v>
      </c>
      <c r="C69" s="11" t="s">
        <v>95</v>
      </c>
      <c r="D69" s="11" t="s">
        <v>99</v>
      </c>
      <c r="E69" s="40" t="s">
        <v>100</v>
      </c>
      <c r="F69" s="33">
        <v>41091</v>
      </c>
      <c r="G69" s="11" t="s">
        <v>78</v>
      </c>
      <c r="H69" s="37">
        <v>382.64</v>
      </c>
    </row>
    <row r="70" spans="2:8" ht="12.75">
      <c r="B70" s="11" t="s">
        <v>85</v>
      </c>
      <c r="C70" s="11" t="s">
        <v>91</v>
      </c>
      <c r="D70" s="11" t="s">
        <v>99</v>
      </c>
      <c r="E70" s="40" t="s">
        <v>100</v>
      </c>
      <c r="F70" s="33">
        <v>41091</v>
      </c>
      <c r="G70" s="11" t="s">
        <v>78</v>
      </c>
      <c r="H70" s="37">
        <v>4.5</v>
      </c>
    </row>
    <row r="71" spans="2:8" ht="12.75">
      <c r="B71" s="11" t="s">
        <v>85</v>
      </c>
      <c r="C71" s="11" t="s">
        <v>90</v>
      </c>
      <c r="D71" s="11" t="s">
        <v>99</v>
      </c>
      <c r="E71" s="40" t="s">
        <v>100</v>
      </c>
      <c r="F71" s="33">
        <v>41091</v>
      </c>
      <c r="H71" s="37">
        <v>2.2</v>
      </c>
    </row>
    <row r="72" spans="2:8" ht="12.75">
      <c r="B72" s="11" t="s">
        <v>85</v>
      </c>
      <c r="C72" s="11" t="s">
        <v>94</v>
      </c>
      <c r="D72" s="11" t="s">
        <v>99</v>
      </c>
      <c r="E72" s="40" t="s">
        <v>100</v>
      </c>
      <c r="F72" s="33">
        <v>41091</v>
      </c>
      <c r="G72" s="11" t="s">
        <v>78</v>
      </c>
      <c r="H72" s="37">
        <v>14.65</v>
      </c>
    </row>
    <row r="73" spans="2:8" ht="12.75">
      <c r="B73" s="11" t="s">
        <v>85</v>
      </c>
      <c r="C73" s="11" t="s">
        <v>87</v>
      </c>
      <c r="D73" s="11" t="s">
        <v>99</v>
      </c>
      <c r="E73" s="40" t="s">
        <v>100</v>
      </c>
      <c r="F73" s="33">
        <v>41091</v>
      </c>
      <c r="G73" s="11" t="s">
        <v>78</v>
      </c>
      <c r="H73" s="37">
        <v>369.83</v>
      </c>
    </row>
    <row r="74" spans="2:8" ht="12.75">
      <c r="B74" s="11" t="s">
        <v>85</v>
      </c>
      <c r="C74" s="11" t="s">
        <v>93</v>
      </c>
      <c r="D74" s="11" t="s">
        <v>99</v>
      </c>
      <c r="E74" s="40" t="s">
        <v>100</v>
      </c>
      <c r="F74" s="33">
        <v>41091</v>
      </c>
      <c r="G74" s="11" t="s">
        <v>78</v>
      </c>
      <c r="H74" s="37">
        <v>1.5</v>
      </c>
    </row>
    <row r="75" spans="2:8" ht="12.75">
      <c r="B75" s="11" t="s">
        <v>85</v>
      </c>
      <c r="C75" s="11" t="s">
        <v>90</v>
      </c>
      <c r="D75" s="11" t="s">
        <v>99</v>
      </c>
      <c r="E75" s="40" t="s">
        <v>100</v>
      </c>
      <c r="F75" s="33">
        <v>41091</v>
      </c>
      <c r="H75" s="37">
        <v>1.8</v>
      </c>
    </row>
    <row r="76" spans="2:8" ht="12.75">
      <c r="B76" s="11" t="s">
        <v>85</v>
      </c>
      <c r="C76" s="11" t="s">
        <v>94</v>
      </c>
      <c r="D76" s="11" t="s">
        <v>99</v>
      </c>
      <c r="E76" s="40" t="s">
        <v>100</v>
      </c>
      <c r="F76" s="33">
        <v>41091</v>
      </c>
      <c r="G76" s="11" t="s">
        <v>80</v>
      </c>
      <c r="H76" s="37">
        <v>29.34</v>
      </c>
    </row>
    <row r="77" spans="2:8" ht="12.75">
      <c r="B77" s="11" t="s">
        <v>85</v>
      </c>
      <c r="C77" s="11" t="s">
        <v>89</v>
      </c>
      <c r="D77" s="11" t="s">
        <v>99</v>
      </c>
      <c r="E77" s="40" t="s">
        <v>100</v>
      </c>
      <c r="F77" s="33">
        <v>41091</v>
      </c>
      <c r="G77" s="11" t="s">
        <v>80</v>
      </c>
      <c r="H77" s="37">
        <v>676.88</v>
      </c>
    </row>
    <row r="78" spans="2:8" ht="12.75">
      <c r="B78" s="11" t="s">
        <v>85</v>
      </c>
      <c r="C78" s="11" t="s">
        <v>94</v>
      </c>
      <c r="D78" s="11" t="s">
        <v>99</v>
      </c>
      <c r="E78" s="40" t="s">
        <v>100</v>
      </c>
      <c r="F78" s="33">
        <v>41091</v>
      </c>
      <c r="G78" s="11" t="s">
        <v>78</v>
      </c>
      <c r="H78" s="37">
        <v>14.65</v>
      </c>
    </row>
    <row r="79" spans="2:8" ht="12.75">
      <c r="B79" s="11" t="s">
        <v>85</v>
      </c>
      <c r="C79" s="11" t="s">
        <v>87</v>
      </c>
      <c r="D79" s="11" t="s">
        <v>99</v>
      </c>
      <c r="E79" s="40" t="s">
        <v>100</v>
      </c>
      <c r="F79" s="33">
        <v>41091</v>
      </c>
      <c r="G79" s="11" t="s">
        <v>78</v>
      </c>
      <c r="H79" s="37">
        <v>369.83</v>
      </c>
    </row>
    <row r="80" spans="2:8" ht="12.75">
      <c r="B80" s="11" t="s">
        <v>85</v>
      </c>
      <c r="C80" s="11" t="s">
        <v>93</v>
      </c>
      <c r="D80" s="11" t="s">
        <v>99</v>
      </c>
      <c r="E80" s="40" t="s">
        <v>100</v>
      </c>
      <c r="F80" s="33">
        <v>41091</v>
      </c>
      <c r="G80" s="11" t="s">
        <v>78</v>
      </c>
      <c r="H80" s="37">
        <v>1.5</v>
      </c>
    </row>
    <row r="81" spans="2:8" ht="12.75">
      <c r="B81" s="11" t="s">
        <v>85</v>
      </c>
      <c r="C81" s="11" t="s">
        <v>90</v>
      </c>
      <c r="D81" s="11" t="s">
        <v>99</v>
      </c>
      <c r="E81" s="40" t="s">
        <v>100</v>
      </c>
      <c r="F81" s="33">
        <v>41091</v>
      </c>
      <c r="H81" s="37">
        <v>20.85</v>
      </c>
    </row>
    <row r="82" spans="2:8" ht="12.75">
      <c r="B82" s="11" t="s">
        <v>85</v>
      </c>
      <c r="C82" s="11" t="s">
        <v>94</v>
      </c>
      <c r="D82" s="11" t="s">
        <v>99</v>
      </c>
      <c r="E82" s="40" t="s">
        <v>100</v>
      </c>
      <c r="F82" s="33">
        <v>41091</v>
      </c>
      <c r="G82" s="11" t="s">
        <v>78</v>
      </c>
      <c r="H82" s="37">
        <v>14.65</v>
      </c>
    </row>
    <row r="83" spans="2:8" ht="12.75">
      <c r="B83" s="11" t="s">
        <v>85</v>
      </c>
      <c r="C83" s="11" t="s">
        <v>89</v>
      </c>
      <c r="D83" s="11" t="s">
        <v>99</v>
      </c>
      <c r="E83" s="40" t="s">
        <v>100</v>
      </c>
      <c r="F83" s="33">
        <v>41091</v>
      </c>
      <c r="G83" s="11" t="s">
        <v>78</v>
      </c>
      <c r="H83" s="37">
        <v>376.04</v>
      </c>
    </row>
    <row r="84" spans="2:8" ht="12.75">
      <c r="B84" s="11" t="s">
        <v>85</v>
      </c>
      <c r="C84" s="11" t="s">
        <v>90</v>
      </c>
      <c r="D84" s="11" t="s">
        <v>99</v>
      </c>
      <c r="E84" s="40" t="s">
        <v>100</v>
      </c>
      <c r="F84" s="33">
        <v>41091</v>
      </c>
      <c r="H84" s="37">
        <v>1.8</v>
      </c>
    </row>
    <row r="85" spans="2:8" ht="12.75">
      <c r="B85" s="11" t="s">
        <v>85</v>
      </c>
      <c r="C85" s="11" t="s">
        <v>86</v>
      </c>
      <c r="D85" s="11" t="s">
        <v>99</v>
      </c>
      <c r="E85" s="40" t="s">
        <v>100</v>
      </c>
      <c r="F85" s="33">
        <v>41091</v>
      </c>
      <c r="G85" s="11" t="s">
        <v>78</v>
      </c>
      <c r="H85" s="37">
        <v>23.27</v>
      </c>
    </row>
    <row r="86" spans="2:8" ht="12.75">
      <c r="B86" s="11" t="s">
        <v>85</v>
      </c>
      <c r="C86" s="11" t="s">
        <v>87</v>
      </c>
      <c r="D86" s="11" t="s">
        <v>99</v>
      </c>
      <c r="E86" s="40" t="s">
        <v>100</v>
      </c>
      <c r="F86" s="33">
        <v>41091</v>
      </c>
      <c r="G86" s="11" t="s">
        <v>78</v>
      </c>
      <c r="H86" s="37">
        <v>369.83</v>
      </c>
    </row>
    <row r="87" spans="2:8" ht="12.75">
      <c r="B87" s="11" t="s">
        <v>85</v>
      </c>
      <c r="C87" s="11" t="s">
        <v>91</v>
      </c>
      <c r="D87" s="11" t="s">
        <v>99</v>
      </c>
      <c r="E87" s="40" t="s">
        <v>100</v>
      </c>
      <c r="F87" s="33">
        <v>41091</v>
      </c>
      <c r="G87" s="11" t="s">
        <v>78</v>
      </c>
      <c r="H87" s="37">
        <v>4.5</v>
      </c>
    </row>
    <row r="88" spans="2:8" ht="12.75">
      <c r="B88" s="11" t="s">
        <v>85</v>
      </c>
      <c r="C88" s="11" t="s">
        <v>90</v>
      </c>
      <c r="D88" s="11" t="s">
        <v>99</v>
      </c>
      <c r="E88" s="40" t="s">
        <v>100</v>
      </c>
      <c r="F88" s="33">
        <v>41091</v>
      </c>
      <c r="H88" s="37">
        <v>11.5</v>
      </c>
    </row>
    <row r="89" spans="2:8" ht="12.75">
      <c r="B89" s="11" t="s">
        <v>85</v>
      </c>
      <c r="C89" s="11" t="s">
        <v>86</v>
      </c>
      <c r="D89" s="11" t="s">
        <v>99</v>
      </c>
      <c r="E89" s="40" t="s">
        <v>100</v>
      </c>
      <c r="F89" s="33">
        <v>41091</v>
      </c>
      <c r="G89" s="11" t="s">
        <v>78</v>
      </c>
      <c r="H89" s="37">
        <v>23.27</v>
      </c>
    </row>
    <row r="90" spans="2:8" ht="12.75">
      <c r="B90" s="11" t="s">
        <v>85</v>
      </c>
      <c r="C90" s="11" t="s">
        <v>87</v>
      </c>
      <c r="D90" s="11" t="s">
        <v>99</v>
      </c>
      <c r="E90" s="40" t="s">
        <v>100</v>
      </c>
      <c r="F90" s="33">
        <v>41091</v>
      </c>
      <c r="G90" s="11" t="s">
        <v>78</v>
      </c>
      <c r="H90" s="37">
        <v>369.83</v>
      </c>
    </row>
    <row r="91" spans="2:8" ht="12.75">
      <c r="B91" s="11" t="s">
        <v>85</v>
      </c>
      <c r="C91" s="11" t="s">
        <v>86</v>
      </c>
      <c r="D91" s="11" t="s">
        <v>99</v>
      </c>
      <c r="E91" s="40" t="s">
        <v>100</v>
      </c>
      <c r="F91" s="33">
        <v>41091</v>
      </c>
      <c r="G91" s="11" t="s">
        <v>78</v>
      </c>
      <c r="H91" s="37">
        <v>23.27</v>
      </c>
    </row>
    <row r="92" spans="2:8" ht="12.75">
      <c r="B92" s="11" t="s">
        <v>85</v>
      </c>
      <c r="C92" s="11" t="s">
        <v>87</v>
      </c>
      <c r="D92" s="11" t="s">
        <v>99</v>
      </c>
      <c r="E92" s="40" t="s">
        <v>100</v>
      </c>
      <c r="F92" s="33">
        <v>41091</v>
      </c>
      <c r="G92" s="11" t="s">
        <v>78</v>
      </c>
      <c r="H92" s="37">
        <v>369.83</v>
      </c>
    </row>
    <row r="93" spans="2:8" ht="12.75">
      <c r="B93" s="11" t="s">
        <v>85</v>
      </c>
      <c r="C93" s="11" t="s">
        <v>93</v>
      </c>
      <c r="D93" s="11" t="s">
        <v>99</v>
      </c>
      <c r="E93" s="40" t="s">
        <v>100</v>
      </c>
      <c r="F93" s="33">
        <v>41091</v>
      </c>
      <c r="G93" s="11" t="s">
        <v>79</v>
      </c>
      <c r="H93" s="37">
        <v>2.8</v>
      </c>
    </row>
    <row r="94" spans="2:8" ht="12.75">
      <c r="B94" s="11" t="s">
        <v>85</v>
      </c>
      <c r="C94" s="11" t="s">
        <v>92</v>
      </c>
      <c r="D94" s="11" t="s">
        <v>99</v>
      </c>
      <c r="E94" s="40" t="s">
        <v>100</v>
      </c>
      <c r="F94" s="33">
        <v>41091</v>
      </c>
      <c r="H94" s="37">
        <v>8.95</v>
      </c>
    </row>
    <row r="95" spans="2:8" ht="12.75">
      <c r="B95" s="11" t="s">
        <v>85</v>
      </c>
      <c r="C95" s="11" t="s">
        <v>90</v>
      </c>
      <c r="D95" s="11" t="s">
        <v>99</v>
      </c>
      <c r="E95" s="40" t="s">
        <v>100</v>
      </c>
      <c r="F95" s="33">
        <v>41091</v>
      </c>
      <c r="H95" s="37">
        <v>7.3</v>
      </c>
    </row>
    <row r="96" spans="2:8" ht="12.75">
      <c r="B96" s="11" t="s">
        <v>85</v>
      </c>
      <c r="C96" s="11" t="s">
        <v>86</v>
      </c>
      <c r="D96" s="11" t="s">
        <v>99</v>
      </c>
      <c r="E96" s="40" t="s">
        <v>100</v>
      </c>
      <c r="F96" s="33">
        <v>41091</v>
      </c>
      <c r="G96" s="11" t="s">
        <v>78</v>
      </c>
      <c r="H96" s="37">
        <v>23.27</v>
      </c>
    </row>
    <row r="97" spans="2:8" ht="12.75">
      <c r="B97" s="11" t="s">
        <v>85</v>
      </c>
      <c r="C97" s="11" t="s">
        <v>93</v>
      </c>
      <c r="D97" s="11" t="s">
        <v>99</v>
      </c>
      <c r="E97" s="40" t="s">
        <v>100</v>
      </c>
      <c r="F97" s="33">
        <v>41091</v>
      </c>
      <c r="G97" s="11" t="s">
        <v>79</v>
      </c>
      <c r="H97" s="37">
        <v>2.8</v>
      </c>
    </row>
    <row r="98" spans="2:8" ht="12.75">
      <c r="B98" s="11" t="s">
        <v>85</v>
      </c>
      <c r="C98" s="11" t="s">
        <v>89</v>
      </c>
      <c r="D98" s="11" t="s">
        <v>99</v>
      </c>
      <c r="E98" s="40" t="s">
        <v>100</v>
      </c>
      <c r="F98" s="33">
        <v>41091</v>
      </c>
      <c r="G98" s="11" t="s">
        <v>78</v>
      </c>
      <c r="H98" s="37">
        <v>376.04</v>
      </c>
    </row>
    <row r="99" spans="2:8" ht="12.75">
      <c r="B99" s="11" t="s">
        <v>85</v>
      </c>
      <c r="C99" s="11" t="s">
        <v>92</v>
      </c>
      <c r="D99" s="11" t="s">
        <v>99</v>
      </c>
      <c r="E99" s="40" t="s">
        <v>100</v>
      </c>
      <c r="F99" s="33">
        <v>41091</v>
      </c>
      <c r="H99" s="37">
        <v>2.34</v>
      </c>
    </row>
    <row r="100" spans="2:8" ht="12.75">
      <c r="B100" s="11" t="s">
        <v>85</v>
      </c>
      <c r="C100" s="11" t="s">
        <v>90</v>
      </c>
      <c r="D100" s="11" t="s">
        <v>99</v>
      </c>
      <c r="E100" s="40" t="s">
        <v>100</v>
      </c>
      <c r="F100" s="33">
        <v>41091</v>
      </c>
      <c r="H100" s="37">
        <v>4.38</v>
      </c>
    </row>
    <row r="101" spans="2:8" ht="12.75">
      <c r="B101" s="11" t="s">
        <v>85</v>
      </c>
      <c r="C101" s="11" t="s">
        <v>91</v>
      </c>
      <c r="D101" s="11" t="s">
        <v>99</v>
      </c>
      <c r="E101" s="40" t="s">
        <v>100</v>
      </c>
      <c r="F101" s="33">
        <v>41091</v>
      </c>
      <c r="G101" s="11" t="s">
        <v>79</v>
      </c>
      <c r="H101" s="37">
        <v>8.4</v>
      </c>
    </row>
    <row r="102" spans="2:8" ht="12.75">
      <c r="B102" s="11" t="s">
        <v>85</v>
      </c>
      <c r="C102" s="11" t="s">
        <v>87</v>
      </c>
      <c r="D102" s="11" t="s">
        <v>99</v>
      </c>
      <c r="E102" s="40" t="s">
        <v>100</v>
      </c>
      <c r="F102" s="33">
        <v>41091</v>
      </c>
      <c r="G102" s="11" t="s">
        <v>80</v>
      </c>
      <c r="H102" s="37">
        <v>776.11</v>
      </c>
    </row>
    <row r="103" spans="2:8" ht="12.75">
      <c r="B103" s="11" t="s">
        <v>85</v>
      </c>
      <c r="C103" s="11" t="s">
        <v>88</v>
      </c>
      <c r="D103" s="11" t="s">
        <v>99</v>
      </c>
      <c r="E103" s="40" t="s">
        <v>100</v>
      </c>
      <c r="F103" s="33">
        <v>41091</v>
      </c>
      <c r="G103" s="11" t="s">
        <v>79</v>
      </c>
      <c r="H103" s="37">
        <v>5.6</v>
      </c>
    </row>
    <row r="104" spans="2:8" ht="12.75">
      <c r="B104" s="11" t="s">
        <v>85</v>
      </c>
      <c r="C104" s="11" t="s">
        <v>92</v>
      </c>
      <c r="D104" s="11" t="s">
        <v>99</v>
      </c>
      <c r="E104" s="40" t="s">
        <v>100</v>
      </c>
      <c r="F104" s="33">
        <v>41091</v>
      </c>
      <c r="H104" s="37">
        <v>8.95</v>
      </c>
    </row>
    <row r="105" spans="2:8" ht="12.75">
      <c r="B105" s="11" t="s">
        <v>85</v>
      </c>
      <c r="C105" s="11" t="s">
        <v>90</v>
      </c>
      <c r="D105" s="11" t="s">
        <v>99</v>
      </c>
      <c r="E105" s="40" t="s">
        <v>100</v>
      </c>
      <c r="F105" s="33">
        <v>41091</v>
      </c>
      <c r="H105" s="37">
        <v>4.5</v>
      </c>
    </row>
    <row r="106" spans="2:8" ht="12.75">
      <c r="B106" s="11" t="s">
        <v>85</v>
      </c>
      <c r="C106" s="11" t="s">
        <v>86</v>
      </c>
      <c r="D106" s="11" t="s">
        <v>99</v>
      </c>
      <c r="E106" s="40" t="s">
        <v>100</v>
      </c>
      <c r="F106" s="33">
        <v>41091</v>
      </c>
      <c r="G106" s="11" t="s">
        <v>78</v>
      </c>
      <c r="H106" s="37">
        <v>23.27</v>
      </c>
    </row>
    <row r="107" spans="2:8" ht="12.75">
      <c r="B107" s="11" t="s">
        <v>85</v>
      </c>
      <c r="C107" s="11" t="s">
        <v>89</v>
      </c>
      <c r="D107" s="11" t="s">
        <v>99</v>
      </c>
      <c r="E107" s="40" t="s">
        <v>100</v>
      </c>
      <c r="F107" s="33">
        <v>41091</v>
      </c>
      <c r="G107" s="11" t="s">
        <v>78</v>
      </c>
      <c r="H107" s="37">
        <v>376.04</v>
      </c>
    </row>
    <row r="108" spans="2:8" ht="12.75">
      <c r="B108" s="11" t="s">
        <v>85</v>
      </c>
      <c r="C108" s="11" t="s">
        <v>90</v>
      </c>
      <c r="D108" s="11" t="s">
        <v>99</v>
      </c>
      <c r="E108" s="40" t="s">
        <v>100</v>
      </c>
      <c r="F108" s="33">
        <v>41091</v>
      </c>
      <c r="H108" s="37">
        <v>44</v>
      </c>
    </row>
    <row r="109" spans="2:8" ht="12.75">
      <c r="B109" s="11" t="s">
        <v>85</v>
      </c>
      <c r="C109" s="11" t="s">
        <v>86</v>
      </c>
      <c r="D109" s="11" t="s">
        <v>99</v>
      </c>
      <c r="E109" s="40" t="s">
        <v>100</v>
      </c>
      <c r="F109" s="33">
        <v>41091</v>
      </c>
      <c r="G109" s="11" t="s">
        <v>78</v>
      </c>
      <c r="H109" s="37">
        <v>23.27</v>
      </c>
    </row>
    <row r="110" spans="2:8" ht="12.75">
      <c r="B110" s="11" t="s">
        <v>85</v>
      </c>
      <c r="C110" s="11" t="s">
        <v>87</v>
      </c>
      <c r="D110" s="11" t="s">
        <v>99</v>
      </c>
      <c r="E110" s="40" t="s">
        <v>100</v>
      </c>
      <c r="F110" s="33">
        <v>41091</v>
      </c>
      <c r="G110" s="11" t="s">
        <v>78</v>
      </c>
      <c r="H110" s="37">
        <v>369.83</v>
      </c>
    </row>
    <row r="111" spans="2:8" ht="12.75">
      <c r="B111" s="11" t="s">
        <v>85</v>
      </c>
      <c r="C111" s="11" t="s">
        <v>86</v>
      </c>
      <c r="D111" s="11" t="s">
        <v>99</v>
      </c>
      <c r="E111" s="40" t="s">
        <v>100</v>
      </c>
      <c r="F111" s="33">
        <v>41091</v>
      </c>
      <c r="G111" s="11" t="s">
        <v>78</v>
      </c>
      <c r="H111" s="37">
        <v>23.27</v>
      </c>
    </row>
    <row r="112" spans="2:8" ht="12.75">
      <c r="B112" s="11" t="s">
        <v>85</v>
      </c>
      <c r="C112" s="11" t="s">
        <v>95</v>
      </c>
      <c r="D112" s="11" t="s">
        <v>99</v>
      </c>
      <c r="E112" s="40" t="s">
        <v>100</v>
      </c>
      <c r="F112" s="33">
        <v>41091</v>
      </c>
      <c r="G112" s="11" t="s">
        <v>78</v>
      </c>
      <c r="H112" s="37">
        <v>382.64</v>
      </c>
    </row>
    <row r="113" spans="2:8" ht="12.75">
      <c r="B113" s="11" t="s">
        <v>85</v>
      </c>
      <c r="C113" s="11" t="s">
        <v>93</v>
      </c>
      <c r="D113" s="11" t="s">
        <v>99</v>
      </c>
      <c r="E113" s="40" t="s">
        <v>100</v>
      </c>
      <c r="F113" s="33">
        <v>41091</v>
      </c>
      <c r="G113" s="11" t="s">
        <v>78</v>
      </c>
      <c r="H113" s="37">
        <v>1.5</v>
      </c>
    </row>
    <row r="114" spans="2:8" ht="12.75">
      <c r="B114" s="11" t="s">
        <v>85</v>
      </c>
      <c r="C114" s="11" t="s">
        <v>86</v>
      </c>
      <c r="D114" s="11" t="s">
        <v>99</v>
      </c>
      <c r="E114" s="40" t="s">
        <v>100</v>
      </c>
      <c r="F114" s="33">
        <v>41091</v>
      </c>
      <c r="G114" s="11" t="s">
        <v>78</v>
      </c>
      <c r="H114" s="37">
        <v>23.27</v>
      </c>
    </row>
    <row r="115" spans="2:8" ht="12.75">
      <c r="B115" s="11" t="s">
        <v>85</v>
      </c>
      <c r="C115" s="11" t="s">
        <v>51</v>
      </c>
      <c r="D115" s="11" t="s">
        <v>99</v>
      </c>
      <c r="E115" s="40" t="s">
        <v>100</v>
      </c>
      <c r="F115" s="33">
        <v>41091</v>
      </c>
      <c r="G115" s="11" t="s">
        <v>78</v>
      </c>
      <c r="H115" s="37">
        <v>198.55</v>
      </c>
    </row>
    <row r="116" spans="2:8" ht="12.75">
      <c r="B116" s="11" t="s">
        <v>85</v>
      </c>
      <c r="C116" s="11" t="s">
        <v>87</v>
      </c>
      <c r="D116" s="11" t="s">
        <v>99</v>
      </c>
      <c r="E116" s="40" t="s">
        <v>100</v>
      </c>
      <c r="F116" s="33">
        <v>41091</v>
      </c>
      <c r="G116" s="11" t="s">
        <v>78</v>
      </c>
      <c r="H116" s="37">
        <v>369.83</v>
      </c>
    </row>
    <row r="117" spans="2:8" ht="12.75">
      <c r="B117" s="11" t="s">
        <v>85</v>
      </c>
      <c r="C117" s="11" t="s">
        <v>91</v>
      </c>
      <c r="D117" s="11" t="s">
        <v>99</v>
      </c>
      <c r="E117" s="40" t="s">
        <v>100</v>
      </c>
      <c r="F117" s="33">
        <v>41091</v>
      </c>
      <c r="G117" s="11" t="s">
        <v>78</v>
      </c>
      <c r="H117" s="37">
        <v>4.5</v>
      </c>
    </row>
    <row r="118" spans="2:8" ht="12.75">
      <c r="B118" s="11" t="s">
        <v>85</v>
      </c>
      <c r="C118" s="11" t="s">
        <v>90</v>
      </c>
      <c r="D118" s="11" t="s">
        <v>99</v>
      </c>
      <c r="E118" s="40" t="s">
        <v>100</v>
      </c>
      <c r="F118" s="33">
        <v>41091</v>
      </c>
      <c r="H118" s="37">
        <v>20.85</v>
      </c>
    </row>
    <row r="119" spans="2:8" ht="12.75">
      <c r="B119" s="11" t="s">
        <v>85</v>
      </c>
      <c r="C119" s="11" t="s">
        <v>89</v>
      </c>
      <c r="D119" s="11" t="s">
        <v>99</v>
      </c>
      <c r="E119" s="40" t="s">
        <v>100</v>
      </c>
      <c r="F119" s="33">
        <v>41091</v>
      </c>
      <c r="G119" s="11" t="s">
        <v>78</v>
      </c>
      <c r="H119" s="37">
        <v>376.04</v>
      </c>
    </row>
    <row r="120" spans="2:8" ht="12.75">
      <c r="B120" s="11" t="s">
        <v>85</v>
      </c>
      <c r="C120" s="11" t="s">
        <v>86</v>
      </c>
      <c r="D120" s="11" t="s">
        <v>99</v>
      </c>
      <c r="E120" s="40" t="s">
        <v>100</v>
      </c>
      <c r="F120" s="33">
        <v>41091</v>
      </c>
      <c r="G120" s="11" t="s">
        <v>78</v>
      </c>
      <c r="H120" s="37">
        <v>23.27</v>
      </c>
    </row>
    <row r="121" spans="2:8" ht="12.75">
      <c r="B121" s="11" t="s">
        <v>85</v>
      </c>
      <c r="C121" s="11" t="s">
        <v>51</v>
      </c>
      <c r="D121" s="11" t="s">
        <v>99</v>
      </c>
      <c r="E121" s="40" t="s">
        <v>100</v>
      </c>
      <c r="F121" s="33">
        <v>41091</v>
      </c>
      <c r="G121" s="11" t="s">
        <v>78</v>
      </c>
      <c r="H121" s="37">
        <v>198.55</v>
      </c>
    </row>
    <row r="122" spans="2:8" ht="12.75">
      <c r="B122" s="11" t="s">
        <v>85</v>
      </c>
      <c r="C122" s="11" t="s">
        <v>87</v>
      </c>
      <c r="D122" s="11" t="s">
        <v>99</v>
      </c>
      <c r="E122" s="40" t="s">
        <v>100</v>
      </c>
      <c r="F122" s="33">
        <v>41091</v>
      </c>
      <c r="G122" s="11" t="s">
        <v>78</v>
      </c>
      <c r="H122" s="37">
        <v>369.83</v>
      </c>
    </row>
    <row r="123" spans="2:8" ht="12.75">
      <c r="B123" s="11" t="s">
        <v>85</v>
      </c>
      <c r="C123" s="11" t="s">
        <v>91</v>
      </c>
      <c r="D123" s="11" t="s">
        <v>99</v>
      </c>
      <c r="E123" s="40" t="s">
        <v>100</v>
      </c>
      <c r="F123" s="33">
        <v>41091</v>
      </c>
      <c r="G123" s="11" t="s">
        <v>79</v>
      </c>
      <c r="H123" s="37">
        <v>8.4</v>
      </c>
    </row>
    <row r="124" spans="2:8" ht="12.75">
      <c r="B124" s="11" t="s">
        <v>85</v>
      </c>
      <c r="C124" s="11" t="s">
        <v>92</v>
      </c>
      <c r="D124" s="11" t="s">
        <v>99</v>
      </c>
      <c r="E124" s="40" t="s">
        <v>100</v>
      </c>
      <c r="F124" s="33">
        <v>41091</v>
      </c>
      <c r="H124" s="37">
        <v>44.1</v>
      </c>
    </row>
    <row r="125" spans="2:8" ht="12.75">
      <c r="B125" s="11" t="s">
        <v>85</v>
      </c>
      <c r="C125" s="11" t="s">
        <v>90</v>
      </c>
      <c r="D125" s="11" t="s">
        <v>99</v>
      </c>
      <c r="E125" s="40" t="s">
        <v>100</v>
      </c>
      <c r="F125" s="33">
        <v>41091</v>
      </c>
      <c r="H125" s="37">
        <v>7.3</v>
      </c>
    </row>
    <row r="126" spans="2:8" ht="12.75">
      <c r="B126" s="11" t="s">
        <v>85</v>
      </c>
      <c r="C126" s="11" t="s">
        <v>86</v>
      </c>
      <c r="D126" s="11" t="s">
        <v>99</v>
      </c>
      <c r="E126" s="40" t="s">
        <v>100</v>
      </c>
      <c r="F126" s="33">
        <v>41091</v>
      </c>
      <c r="G126" s="11" t="s">
        <v>80</v>
      </c>
      <c r="H126" s="37">
        <v>46.54</v>
      </c>
    </row>
    <row r="127" spans="2:8" ht="12.75">
      <c r="B127" s="11" t="s">
        <v>85</v>
      </c>
      <c r="C127" s="11" t="s">
        <v>91</v>
      </c>
      <c r="D127" s="11" t="s">
        <v>99</v>
      </c>
      <c r="E127" s="40" t="s">
        <v>100</v>
      </c>
      <c r="F127" s="33">
        <v>41091</v>
      </c>
      <c r="G127" s="11" t="s">
        <v>79</v>
      </c>
      <c r="H127" s="37">
        <v>8.4</v>
      </c>
    </row>
    <row r="128" spans="2:8" ht="12.75">
      <c r="B128" s="11" t="s">
        <v>85</v>
      </c>
      <c r="C128" s="11" t="s">
        <v>89</v>
      </c>
      <c r="D128" s="11" t="s">
        <v>99</v>
      </c>
      <c r="E128" s="40" t="s">
        <v>100</v>
      </c>
      <c r="F128" s="33">
        <v>41091</v>
      </c>
      <c r="G128" s="11" t="s">
        <v>80</v>
      </c>
      <c r="H128" s="37">
        <v>676.88</v>
      </c>
    </row>
    <row r="129" spans="2:8" ht="12.75">
      <c r="B129" s="11" t="s">
        <v>85</v>
      </c>
      <c r="C129" s="11" t="s">
        <v>92</v>
      </c>
      <c r="D129" s="11" t="s">
        <v>99</v>
      </c>
      <c r="E129" s="40" t="s">
        <v>100</v>
      </c>
      <c r="F129" s="33">
        <v>41091</v>
      </c>
      <c r="H129" s="37">
        <v>18.05</v>
      </c>
    </row>
    <row r="130" spans="2:8" ht="12.75">
      <c r="B130" s="11" t="s">
        <v>85</v>
      </c>
      <c r="C130" s="11" t="s">
        <v>90</v>
      </c>
      <c r="D130" s="11" t="s">
        <v>99</v>
      </c>
      <c r="E130" s="40" t="s">
        <v>100</v>
      </c>
      <c r="F130" s="33">
        <v>41091</v>
      </c>
      <c r="H130" s="37">
        <v>11.5</v>
      </c>
    </row>
    <row r="131" spans="2:8" ht="12.75">
      <c r="B131" s="11" t="s">
        <v>85</v>
      </c>
      <c r="C131" s="11" t="s">
        <v>86</v>
      </c>
      <c r="D131" s="11" t="s">
        <v>99</v>
      </c>
      <c r="E131" s="40" t="s">
        <v>100</v>
      </c>
      <c r="F131" s="33">
        <v>41091</v>
      </c>
      <c r="G131" s="11" t="s">
        <v>78</v>
      </c>
      <c r="H131" s="37">
        <v>23.27</v>
      </c>
    </row>
    <row r="132" spans="2:8" ht="12.75">
      <c r="B132" s="11" t="s">
        <v>85</v>
      </c>
      <c r="C132" s="11" t="s">
        <v>87</v>
      </c>
      <c r="D132" s="11" t="s">
        <v>99</v>
      </c>
      <c r="E132" s="40" t="s">
        <v>100</v>
      </c>
      <c r="F132" s="33">
        <v>41091</v>
      </c>
      <c r="G132" s="11" t="s">
        <v>78</v>
      </c>
      <c r="H132" s="37">
        <v>369.83</v>
      </c>
    </row>
    <row r="133" spans="2:8" ht="12.75">
      <c r="B133" s="11" t="s">
        <v>85</v>
      </c>
      <c r="C133" s="11" t="s">
        <v>86</v>
      </c>
      <c r="D133" s="11" t="s">
        <v>99</v>
      </c>
      <c r="E133" s="40" t="s">
        <v>100</v>
      </c>
      <c r="F133" s="33">
        <v>41091</v>
      </c>
      <c r="G133" s="11" t="s">
        <v>78</v>
      </c>
      <c r="H133" s="37">
        <v>23.27</v>
      </c>
    </row>
    <row r="134" spans="2:8" ht="12.75">
      <c r="B134" s="11" t="s">
        <v>85</v>
      </c>
      <c r="C134" s="11" t="s">
        <v>93</v>
      </c>
      <c r="D134" s="11" t="s">
        <v>99</v>
      </c>
      <c r="E134" s="40" t="s">
        <v>100</v>
      </c>
      <c r="F134" s="33">
        <v>41091</v>
      </c>
      <c r="G134" s="11" t="s">
        <v>78</v>
      </c>
      <c r="H134" s="37">
        <v>1.5</v>
      </c>
    </row>
    <row r="135" spans="2:8" ht="12.75">
      <c r="B135" s="11" t="s">
        <v>85</v>
      </c>
      <c r="C135" s="11" t="s">
        <v>89</v>
      </c>
      <c r="D135" s="11" t="s">
        <v>99</v>
      </c>
      <c r="E135" s="40" t="s">
        <v>100</v>
      </c>
      <c r="F135" s="33">
        <v>41091</v>
      </c>
      <c r="G135" s="11" t="s">
        <v>78</v>
      </c>
      <c r="H135" s="37">
        <v>376.04</v>
      </c>
    </row>
    <row r="136" spans="2:8" ht="12.75">
      <c r="B136" s="11" t="s">
        <v>85</v>
      </c>
      <c r="C136" s="11" t="s">
        <v>86</v>
      </c>
      <c r="D136" s="11" t="s">
        <v>99</v>
      </c>
      <c r="E136" s="40" t="s">
        <v>100</v>
      </c>
      <c r="F136" s="33">
        <v>41091</v>
      </c>
      <c r="G136" s="11" t="s">
        <v>78</v>
      </c>
      <c r="H136" s="37">
        <v>23.27</v>
      </c>
    </row>
    <row r="137" spans="2:8" ht="12.75">
      <c r="B137" s="11" t="s">
        <v>85</v>
      </c>
      <c r="C137" s="11" t="s">
        <v>89</v>
      </c>
      <c r="D137" s="11" t="s">
        <v>99</v>
      </c>
      <c r="E137" s="40" t="s">
        <v>100</v>
      </c>
      <c r="F137" s="33">
        <v>41091</v>
      </c>
      <c r="G137" s="11" t="s">
        <v>80</v>
      </c>
      <c r="H137" s="37">
        <v>676.88</v>
      </c>
    </row>
    <row r="138" spans="2:8" ht="12.75">
      <c r="B138" s="11" t="s">
        <v>85</v>
      </c>
      <c r="C138" s="11" t="s">
        <v>92</v>
      </c>
      <c r="D138" s="11" t="s">
        <v>99</v>
      </c>
      <c r="E138" s="40" t="s">
        <v>100</v>
      </c>
      <c r="F138" s="33">
        <v>41091</v>
      </c>
      <c r="H138" s="37">
        <v>1.33</v>
      </c>
    </row>
    <row r="139" spans="2:8" ht="12.75">
      <c r="B139" s="11" t="s">
        <v>85</v>
      </c>
      <c r="C139" s="11" t="s">
        <v>90</v>
      </c>
      <c r="D139" s="11" t="s">
        <v>99</v>
      </c>
      <c r="E139" s="40" t="s">
        <v>100</v>
      </c>
      <c r="F139" s="33">
        <v>41091</v>
      </c>
      <c r="H139" s="37">
        <v>0.58</v>
      </c>
    </row>
    <row r="140" spans="2:8" ht="12.75">
      <c r="B140" s="11" t="s">
        <v>85</v>
      </c>
      <c r="C140" s="11" t="s">
        <v>86</v>
      </c>
      <c r="D140" s="11" t="s">
        <v>99</v>
      </c>
      <c r="E140" s="40" t="s">
        <v>100</v>
      </c>
      <c r="F140" s="33">
        <v>41091</v>
      </c>
      <c r="G140" s="11" t="s">
        <v>78</v>
      </c>
      <c r="H140" s="37">
        <v>23.27</v>
      </c>
    </row>
    <row r="141" spans="2:8" ht="12.75">
      <c r="B141" s="11" t="s">
        <v>85</v>
      </c>
      <c r="C141" s="11" t="s">
        <v>87</v>
      </c>
      <c r="D141" s="11" t="s">
        <v>99</v>
      </c>
      <c r="E141" s="40" t="s">
        <v>100</v>
      </c>
      <c r="F141" s="33">
        <v>41091</v>
      </c>
      <c r="G141" s="11" t="s">
        <v>78</v>
      </c>
      <c r="H141" s="37">
        <v>369.83</v>
      </c>
    </row>
    <row r="142" spans="2:8" ht="12.75">
      <c r="B142" s="11" t="s">
        <v>85</v>
      </c>
      <c r="C142" s="11" t="s">
        <v>93</v>
      </c>
      <c r="D142" s="11" t="s">
        <v>99</v>
      </c>
      <c r="E142" s="40" t="s">
        <v>100</v>
      </c>
      <c r="F142" s="33">
        <v>41091</v>
      </c>
      <c r="G142" s="11" t="s">
        <v>79</v>
      </c>
      <c r="H142" s="37">
        <v>2.8</v>
      </c>
    </row>
    <row r="143" spans="2:8" ht="12.75">
      <c r="B143" s="11" t="s">
        <v>85</v>
      </c>
      <c r="C143" s="11" t="s">
        <v>92</v>
      </c>
      <c r="D143" s="11" t="s">
        <v>99</v>
      </c>
      <c r="E143" s="40" t="s">
        <v>100</v>
      </c>
      <c r="F143" s="33">
        <v>41091</v>
      </c>
      <c r="H143" s="37">
        <v>3.9</v>
      </c>
    </row>
    <row r="144" spans="2:8" ht="12.75">
      <c r="B144" s="11" t="s">
        <v>85</v>
      </c>
      <c r="C144" s="11" t="s">
        <v>90</v>
      </c>
      <c r="D144" s="11" t="s">
        <v>99</v>
      </c>
      <c r="E144" s="40" t="s">
        <v>100</v>
      </c>
      <c r="F144" s="33">
        <v>41091</v>
      </c>
      <c r="H144" s="37">
        <v>20.85</v>
      </c>
    </row>
    <row r="145" spans="2:8" ht="12.75">
      <c r="B145" s="11" t="s">
        <v>85</v>
      </c>
      <c r="C145" s="11" t="s">
        <v>86</v>
      </c>
      <c r="D145" s="11" t="s">
        <v>99</v>
      </c>
      <c r="E145" s="40" t="s">
        <v>100</v>
      </c>
      <c r="F145" s="33">
        <v>41091</v>
      </c>
      <c r="G145" s="11" t="s">
        <v>78</v>
      </c>
      <c r="H145" s="37">
        <v>23.27</v>
      </c>
    </row>
    <row r="146" spans="2:8" ht="12.75">
      <c r="B146" s="11" t="s">
        <v>85</v>
      </c>
      <c r="C146" s="11" t="s">
        <v>87</v>
      </c>
      <c r="D146" s="11" t="s">
        <v>99</v>
      </c>
      <c r="E146" s="40" t="s">
        <v>100</v>
      </c>
      <c r="F146" s="33">
        <v>41091</v>
      </c>
      <c r="G146" s="11" t="s">
        <v>78</v>
      </c>
      <c r="H146" s="37">
        <v>369.83</v>
      </c>
    </row>
    <row r="147" spans="2:8" ht="12.75">
      <c r="B147" s="11" t="s">
        <v>85</v>
      </c>
      <c r="C147" s="11" t="s">
        <v>92</v>
      </c>
      <c r="D147" s="11" t="s">
        <v>99</v>
      </c>
      <c r="E147" s="40" t="s">
        <v>100</v>
      </c>
      <c r="F147" s="33">
        <v>41091</v>
      </c>
      <c r="H147" s="37">
        <v>35</v>
      </c>
    </row>
    <row r="148" spans="2:8" ht="12.75">
      <c r="B148" s="11" t="s">
        <v>85</v>
      </c>
      <c r="C148" s="11" t="s">
        <v>90</v>
      </c>
      <c r="D148" s="11" t="s">
        <v>99</v>
      </c>
      <c r="E148" s="40" t="s">
        <v>100</v>
      </c>
      <c r="F148" s="33">
        <v>41091</v>
      </c>
      <c r="H148" s="37">
        <v>11.5</v>
      </c>
    </row>
    <row r="149" spans="2:8" ht="12.75">
      <c r="B149" s="11" t="s">
        <v>85</v>
      </c>
      <c r="C149" s="11" t="s">
        <v>86</v>
      </c>
      <c r="D149" s="11" t="s">
        <v>99</v>
      </c>
      <c r="E149" s="40" t="s">
        <v>100</v>
      </c>
      <c r="F149" s="33">
        <v>41091</v>
      </c>
      <c r="G149" s="11" t="s">
        <v>78</v>
      </c>
      <c r="H149" s="37">
        <v>23.27</v>
      </c>
    </row>
    <row r="150" spans="2:8" ht="12.75">
      <c r="B150" s="11" t="s">
        <v>85</v>
      </c>
      <c r="C150" s="11" t="s">
        <v>87</v>
      </c>
      <c r="D150" s="11" t="s">
        <v>99</v>
      </c>
      <c r="E150" s="40" t="s">
        <v>100</v>
      </c>
      <c r="F150" s="33">
        <v>41091</v>
      </c>
      <c r="G150" s="11" t="s">
        <v>78</v>
      </c>
      <c r="H150" s="37">
        <v>369.83</v>
      </c>
    </row>
    <row r="151" spans="2:8" ht="12.75">
      <c r="B151" s="11" t="s">
        <v>85</v>
      </c>
      <c r="C151" s="11" t="s">
        <v>90</v>
      </c>
      <c r="D151" s="11" t="s">
        <v>99</v>
      </c>
      <c r="E151" s="40" t="s">
        <v>100</v>
      </c>
      <c r="F151" s="33">
        <v>41091</v>
      </c>
      <c r="H151" s="37">
        <v>1.46</v>
      </c>
    </row>
    <row r="152" spans="2:8" ht="12.75">
      <c r="B152" s="11" t="s">
        <v>85</v>
      </c>
      <c r="C152" s="11" t="s">
        <v>87</v>
      </c>
      <c r="D152" s="11" t="s">
        <v>99</v>
      </c>
      <c r="E152" s="40" t="s">
        <v>100</v>
      </c>
      <c r="F152" s="33">
        <v>41091</v>
      </c>
      <c r="G152" s="11" t="s">
        <v>78</v>
      </c>
      <c r="H152" s="37">
        <v>369.83</v>
      </c>
    </row>
    <row r="153" spans="2:8" ht="12.75">
      <c r="B153" s="11" t="s">
        <v>85</v>
      </c>
      <c r="C153" s="11" t="s">
        <v>91</v>
      </c>
      <c r="D153" s="11" t="s">
        <v>99</v>
      </c>
      <c r="E153" s="40" t="s">
        <v>100</v>
      </c>
      <c r="F153" s="33">
        <v>41091</v>
      </c>
      <c r="G153" s="11" t="s">
        <v>79</v>
      </c>
      <c r="H153" s="37">
        <v>8.4</v>
      </c>
    </row>
    <row r="154" spans="2:8" ht="12.75">
      <c r="B154" s="11" t="s">
        <v>85</v>
      </c>
      <c r="C154" s="11" t="s">
        <v>92</v>
      </c>
      <c r="D154" s="11" t="s">
        <v>99</v>
      </c>
      <c r="E154" s="40" t="s">
        <v>100</v>
      </c>
      <c r="F154" s="33">
        <v>41091</v>
      </c>
      <c r="H154" s="37">
        <v>8.95</v>
      </c>
    </row>
    <row r="155" spans="2:8" ht="12.75">
      <c r="B155" s="11" t="s">
        <v>85</v>
      </c>
      <c r="C155" s="11" t="s">
        <v>90</v>
      </c>
      <c r="D155" s="11" t="s">
        <v>99</v>
      </c>
      <c r="E155" s="40" t="s">
        <v>100</v>
      </c>
      <c r="F155" s="33">
        <v>41091</v>
      </c>
      <c r="H155" s="37">
        <v>4.5</v>
      </c>
    </row>
    <row r="156" spans="2:8" ht="12.75">
      <c r="B156" s="11" t="s">
        <v>85</v>
      </c>
      <c r="C156" s="11" t="s">
        <v>86</v>
      </c>
      <c r="D156" s="11" t="s">
        <v>99</v>
      </c>
      <c r="E156" s="40" t="s">
        <v>100</v>
      </c>
      <c r="F156" s="33">
        <v>41091</v>
      </c>
      <c r="G156" s="11" t="s">
        <v>78</v>
      </c>
      <c r="H156" s="37">
        <v>23.27</v>
      </c>
    </row>
    <row r="157" spans="2:8" ht="12.75">
      <c r="B157" s="11" t="s">
        <v>85</v>
      </c>
      <c r="C157" s="11" t="s">
        <v>91</v>
      </c>
      <c r="D157" s="11" t="s">
        <v>99</v>
      </c>
      <c r="E157" s="40" t="s">
        <v>100</v>
      </c>
      <c r="F157" s="33">
        <v>41091</v>
      </c>
      <c r="G157" s="11" t="s">
        <v>79</v>
      </c>
      <c r="H157" s="37">
        <v>8.4</v>
      </c>
    </row>
    <row r="158" spans="2:8" ht="12.75">
      <c r="B158" s="11" t="s">
        <v>85</v>
      </c>
      <c r="C158" s="11" t="s">
        <v>89</v>
      </c>
      <c r="D158" s="11" t="s">
        <v>99</v>
      </c>
      <c r="E158" s="40" t="s">
        <v>100</v>
      </c>
      <c r="F158" s="33">
        <v>41091</v>
      </c>
      <c r="G158" s="11" t="s">
        <v>78</v>
      </c>
      <c r="H158" s="37">
        <v>376.04</v>
      </c>
    </row>
    <row r="159" spans="2:8" ht="12.75">
      <c r="B159" s="11" t="s">
        <v>85</v>
      </c>
      <c r="C159" s="11" t="s">
        <v>92</v>
      </c>
      <c r="D159" s="11" t="s">
        <v>99</v>
      </c>
      <c r="E159" s="40" t="s">
        <v>100</v>
      </c>
      <c r="F159" s="33">
        <v>41091</v>
      </c>
      <c r="H159" s="37">
        <v>3.9</v>
      </c>
    </row>
    <row r="160" spans="2:8" ht="12.75">
      <c r="B160" s="11" t="s">
        <v>85</v>
      </c>
      <c r="C160" s="11" t="s">
        <v>90</v>
      </c>
      <c r="D160" s="11" t="s">
        <v>99</v>
      </c>
      <c r="E160" s="40" t="s">
        <v>100</v>
      </c>
      <c r="F160" s="33">
        <v>41091</v>
      </c>
      <c r="H160" s="37">
        <v>2.9</v>
      </c>
    </row>
    <row r="161" spans="2:8" ht="12.75">
      <c r="B161" s="11" t="s">
        <v>85</v>
      </c>
      <c r="C161" s="11" t="s">
        <v>94</v>
      </c>
      <c r="D161" s="11" t="s">
        <v>99</v>
      </c>
      <c r="E161" s="40" t="s">
        <v>100</v>
      </c>
      <c r="F161" s="33">
        <v>41091</v>
      </c>
      <c r="G161" s="11" t="s">
        <v>78</v>
      </c>
      <c r="H161" s="37">
        <v>14.65</v>
      </c>
    </row>
    <row r="162" spans="2:8" ht="12.75">
      <c r="B162" s="11" t="s">
        <v>85</v>
      </c>
      <c r="C162" s="11" t="s">
        <v>89</v>
      </c>
      <c r="D162" s="11" t="s">
        <v>99</v>
      </c>
      <c r="E162" s="40" t="s">
        <v>100</v>
      </c>
      <c r="F162" s="33">
        <v>41091</v>
      </c>
      <c r="G162" s="11" t="s">
        <v>78</v>
      </c>
      <c r="H162" s="37">
        <v>376.04</v>
      </c>
    </row>
    <row r="163" spans="2:8" ht="12.75">
      <c r="B163" s="11" t="s">
        <v>85</v>
      </c>
      <c r="C163" s="11" t="s">
        <v>87</v>
      </c>
      <c r="D163" s="11" t="s">
        <v>99</v>
      </c>
      <c r="E163" s="40" t="s">
        <v>100</v>
      </c>
      <c r="F163" s="33">
        <v>41091</v>
      </c>
      <c r="G163" s="11" t="s">
        <v>78</v>
      </c>
      <c r="H163" s="37">
        <v>369.83</v>
      </c>
    </row>
    <row r="164" spans="2:8" ht="12.75">
      <c r="B164" s="11" t="s">
        <v>85</v>
      </c>
      <c r="C164" s="11" t="s">
        <v>91</v>
      </c>
      <c r="D164" s="11" t="s">
        <v>99</v>
      </c>
      <c r="E164" s="40" t="s">
        <v>100</v>
      </c>
      <c r="F164" s="33">
        <v>41091</v>
      </c>
      <c r="G164" s="11" t="s">
        <v>78</v>
      </c>
      <c r="H164" s="37">
        <v>4.5</v>
      </c>
    </row>
    <row r="165" spans="2:8" ht="12.75">
      <c r="B165" s="11" t="s">
        <v>85</v>
      </c>
      <c r="C165" s="11" t="s">
        <v>90</v>
      </c>
      <c r="D165" s="11" t="s">
        <v>99</v>
      </c>
      <c r="E165" s="40" t="s">
        <v>100</v>
      </c>
      <c r="F165" s="33">
        <v>41091</v>
      </c>
      <c r="H165" s="37">
        <v>2.9</v>
      </c>
    </row>
    <row r="166" spans="2:8" ht="12.75">
      <c r="B166" s="11" t="s">
        <v>85</v>
      </c>
      <c r="C166" s="11" t="s">
        <v>94</v>
      </c>
      <c r="D166" s="11" t="s">
        <v>99</v>
      </c>
      <c r="E166" s="40" t="s">
        <v>100</v>
      </c>
      <c r="F166" s="33">
        <v>41091</v>
      </c>
      <c r="G166" s="11" t="s">
        <v>78</v>
      </c>
      <c r="H166" s="37">
        <v>14.65</v>
      </c>
    </row>
    <row r="167" spans="2:8" ht="12.75">
      <c r="B167" s="11" t="s">
        <v>85</v>
      </c>
      <c r="C167" s="11" t="s">
        <v>91</v>
      </c>
      <c r="D167" s="11" t="s">
        <v>99</v>
      </c>
      <c r="E167" s="40" t="s">
        <v>100</v>
      </c>
      <c r="F167" s="33">
        <v>41091</v>
      </c>
      <c r="G167" s="11" t="s">
        <v>79</v>
      </c>
      <c r="H167" s="37">
        <v>8.4</v>
      </c>
    </row>
    <row r="168" spans="2:8" ht="12.75">
      <c r="B168" s="11" t="s">
        <v>85</v>
      </c>
      <c r="C168" s="11" t="s">
        <v>89</v>
      </c>
      <c r="D168" s="11" t="s">
        <v>99</v>
      </c>
      <c r="E168" s="40" t="s">
        <v>100</v>
      </c>
      <c r="F168" s="33">
        <v>41091</v>
      </c>
      <c r="G168" s="11" t="s">
        <v>78</v>
      </c>
      <c r="H168" s="37">
        <v>376.04</v>
      </c>
    </row>
    <row r="169" spans="2:8" ht="12.75">
      <c r="B169" s="11" t="s">
        <v>85</v>
      </c>
      <c r="C169" s="11" t="s">
        <v>92</v>
      </c>
      <c r="D169" s="11" t="s">
        <v>99</v>
      </c>
      <c r="E169" s="40" t="s">
        <v>100</v>
      </c>
      <c r="F169" s="33">
        <v>41091</v>
      </c>
      <c r="H169" s="37">
        <v>3.9</v>
      </c>
    </row>
    <row r="170" spans="2:8" ht="12.75">
      <c r="B170" s="11" t="s">
        <v>85</v>
      </c>
      <c r="C170" s="11" t="s">
        <v>90</v>
      </c>
      <c r="D170" s="11" t="s">
        <v>99</v>
      </c>
      <c r="E170" s="40" t="s">
        <v>100</v>
      </c>
      <c r="F170" s="33">
        <v>41091</v>
      </c>
      <c r="H170" s="37">
        <v>1.8</v>
      </c>
    </row>
    <row r="171" spans="2:8" ht="12.75">
      <c r="B171" s="11" t="s">
        <v>85</v>
      </c>
      <c r="C171" s="11" t="s">
        <v>86</v>
      </c>
      <c r="D171" s="11" t="s">
        <v>99</v>
      </c>
      <c r="E171" s="40" t="s">
        <v>100</v>
      </c>
      <c r="F171" s="33">
        <v>41091</v>
      </c>
      <c r="G171" s="11" t="s">
        <v>78</v>
      </c>
      <c r="H171" s="37">
        <v>23.27</v>
      </c>
    </row>
    <row r="172" spans="2:8" ht="12.75">
      <c r="B172" s="11" t="s">
        <v>85</v>
      </c>
      <c r="C172" s="11" t="s">
        <v>51</v>
      </c>
      <c r="D172" s="11" t="s">
        <v>99</v>
      </c>
      <c r="E172" s="40" t="s">
        <v>100</v>
      </c>
      <c r="F172" s="33">
        <v>41091</v>
      </c>
      <c r="G172" s="11" t="s">
        <v>78</v>
      </c>
      <c r="H172" s="37">
        <v>198.55</v>
      </c>
    </row>
    <row r="173" spans="2:8" ht="12.75">
      <c r="B173" s="11" t="s">
        <v>85</v>
      </c>
      <c r="C173" s="11" t="s">
        <v>95</v>
      </c>
      <c r="D173" s="11" t="s">
        <v>99</v>
      </c>
      <c r="E173" s="40" t="s">
        <v>100</v>
      </c>
      <c r="F173" s="33">
        <v>41091</v>
      </c>
      <c r="G173" s="11" t="s">
        <v>78</v>
      </c>
      <c r="H173" s="37">
        <v>382.64</v>
      </c>
    </row>
    <row r="174" spans="2:8" ht="12.75">
      <c r="B174" s="11" t="s">
        <v>85</v>
      </c>
      <c r="C174" s="11" t="s">
        <v>93</v>
      </c>
      <c r="D174" s="11" t="s">
        <v>99</v>
      </c>
      <c r="E174" s="40" t="s">
        <v>100</v>
      </c>
      <c r="F174" s="33">
        <v>41091</v>
      </c>
      <c r="G174" s="11" t="s">
        <v>78</v>
      </c>
      <c r="H174" s="37">
        <v>1.5</v>
      </c>
    </row>
    <row r="175" spans="2:8" ht="12.75">
      <c r="B175" s="11" t="s">
        <v>85</v>
      </c>
      <c r="C175" s="11" t="s">
        <v>90</v>
      </c>
      <c r="D175" s="11" t="s">
        <v>99</v>
      </c>
      <c r="E175" s="40" t="s">
        <v>100</v>
      </c>
      <c r="F175" s="33">
        <v>41091</v>
      </c>
      <c r="H175" s="37">
        <v>11.78</v>
      </c>
    </row>
    <row r="176" spans="2:8" ht="12.75">
      <c r="B176" s="11" t="s">
        <v>85</v>
      </c>
      <c r="C176" s="11" t="s">
        <v>94</v>
      </c>
      <c r="D176" s="11" t="s">
        <v>99</v>
      </c>
      <c r="E176" s="40" t="s">
        <v>100</v>
      </c>
      <c r="F176" s="33">
        <v>41091</v>
      </c>
      <c r="G176" s="11" t="s">
        <v>78</v>
      </c>
      <c r="H176" s="37">
        <v>14.65</v>
      </c>
    </row>
    <row r="177" spans="2:8" ht="12.75">
      <c r="B177" s="11" t="s">
        <v>85</v>
      </c>
      <c r="C177" s="11" t="s">
        <v>87</v>
      </c>
      <c r="D177" s="11" t="s">
        <v>99</v>
      </c>
      <c r="E177" s="40" t="s">
        <v>100</v>
      </c>
      <c r="F177" s="33">
        <v>41091</v>
      </c>
      <c r="G177" s="11" t="s">
        <v>78</v>
      </c>
      <c r="H177" s="37">
        <v>369.83</v>
      </c>
    </row>
    <row r="178" spans="2:8" ht="12.75">
      <c r="B178" s="11" t="s">
        <v>85</v>
      </c>
      <c r="C178" s="11" t="s">
        <v>93</v>
      </c>
      <c r="D178" s="11" t="s">
        <v>99</v>
      </c>
      <c r="E178" s="40" t="s">
        <v>100</v>
      </c>
      <c r="F178" s="33">
        <v>41091</v>
      </c>
      <c r="G178" s="11" t="s">
        <v>78</v>
      </c>
      <c r="H178" s="37">
        <v>1.5</v>
      </c>
    </row>
    <row r="179" spans="2:8" ht="12.75">
      <c r="B179" s="11" t="s">
        <v>85</v>
      </c>
      <c r="C179" s="11" t="s">
        <v>92</v>
      </c>
      <c r="D179" s="11" t="s">
        <v>99</v>
      </c>
      <c r="E179" s="40" t="s">
        <v>100</v>
      </c>
      <c r="F179" s="33">
        <v>41091</v>
      </c>
      <c r="H179" s="37">
        <v>2.55</v>
      </c>
    </row>
    <row r="180" spans="2:8" ht="12.75">
      <c r="B180" s="11" t="s">
        <v>85</v>
      </c>
      <c r="C180" s="11" t="s">
        <v>90</v>
      </c>
      <c r="D180" s="11" t="s">
        <v>99</v>
      </c>
      <c r="E180" s="40" t="s">
        <v>100</v>
      </c>
      <c r="F180" s="33">
        <v>41091</v>
      </c>
      <c r="H180" s="37">
        <v>11.5</v>
      </c>
    </row>
    <row r="181" spans="2:8" ht="12.75">
      <c r="B181" s="11" t="s">
        <v>85</v>
      </c>
      <c r="C181" s="11" t="s">
        <v>86</v>
      </c>
      <c r="D181" s="11" t="s">
        <v>99</v>
      </c>
      <c r="E181" s="40" t="s">
        <v>100</v>
      </c>
      <c r="F181" s="33">
        <v>41091</v>
      </c>
      <c r="G181" s="11" t="s">
        <v>78</v>
      </c>
      <c r="H181" s="37">
        <v>23.27</v>
      </c>
    </row>
    <row r="182" spans="2:8" ht="12.75">
      <c r="B182" s="11" t="s">
        <v>85</v>
      </c>
      <c r="C182" s="11" t="s">
        <v>91</v>
      </c>
      <c r="D182" s="11" t="s">
        <v>99</v>
      </c>
      <c r="E182" s="40" t="s">
        <v>100</v>
      </c>
      <c r="F182" s="33">
        <v>41091</v>
      </c>
      <c r="G182" s="11" t="s">
        <v>78</v>
      </c>
      <c r="H182" s="37">
        <v>4.5</v>
      </c>
    </row>
    <row r="183" spans="2:8" ht="12.75">
      <c r="B183" s="11" t="s">
        <v>85</v>
      </c>
      <c r="C183" s="11" t="s">
        <v>89</v>
      </c>
      <c r="D183" s="11" t="s">
        <v>99</v>
      </c>
      <c r="E183" s="40" t="s">
        <v>100</v>
      </c>
      <c r="F183" s="33">
        <v>41091</v>
      </c>
      <c r="G183" s="11" t="s">
        <v>78</v>
      </c>
      <c r="H183" s="37">
        <v>376.04</v>
      </c>
    </row>
    <row r="184" spans="2:8" ht="12.75">
      <c r="B184" s="11" t="s">
        <v>85</v>
      </c>
      <c r="C184" s="11" t="s">
        <v>90</v>
      </c>
      <c r="D184" s="11" t="s">
        <v>99</v>
      </c>
      <c r="E184" s="40" t="s">
        <v>100</v>
      </c>
      <c r="F184" s="33">
        <v>41091</v>
      </c>
      <c r="H184" s="37">
        <v>2.2</v>
      </c>
    </row>
    <row r="185" spans="2:8" ht="12.75">
      <c r="B185" s="11" t="s">
        <v>85</v>
      </c>
      <c r="C185" s="11" t="s">
        <v>86</v>
      </c>
      <c r="D185" s="11" t="s">
        <v>99</v>
      </c>
      <c r="E185" s="40" t="s">
        <v>100</v>
      </c>
      <c r="F185" s="33">
        <v>41091</v>
      </c>
      <c r="G185" s="11" t="s">
        <v>78</v>
      </c>
      <c r="H185" s="37">
        <v>23.27</v>
      </c>
    </row>
    <row r="186" spans="2:8" ht="12.75">
      <c r="B186" s="11" t="s">
        <v>85</v>
      </c>
      <c r="C186" s="11" t="s">
        <v>87</v>
      </c>
      <c r="D186" s="11" t="s">
        <v>99</v>
      </c>
      <c r="E186" s="40" t="s">
        <v>100</v>
      </c>
      <c r="F186" s="33">
        <v>41091</v>
      </c>
      <c r="G186" s="11" t="s">
        <v>78</v>
      </c>
      <c r="H186" s="37">
        <v>369.83</v>
      </c>
    </row>
    <row r="187" spans="2:8" ht="12.75">
      <c r="B187" s="11" t="s">
        <v>85</v>
      </c>
      <c r="C187" s="11" t="s">
        <v>93</v>
      </c>
      <c r="D187" s="11" t="s">
        <v>99</v>
      </c>
      <c r="E187" s="40" t="s">
        <v>100</v>
      </c>
      <c r="F187" s="33">
        <v>41091</v>
      </c>
      <c r="G187" s="11" t="s">
        <v>78</v>
      </c>
      <c r="H187" s="37">
        <v>1.5</v>
      </c>
    </row>
    <row r="188" spans="2:8" ht="12.75">
      <c r="B188" s="11" t="s">
        <v>85</v>
      </c>
      <c r="C188" s="11" t="s">
        <v>92</v>
      </c>
      <c r="D188" s="11" t="s">
        <v>99</v>
      </c>
      <c r="E188" s="40" t="s">
        <v>100</v>
      </c>
      <c r="F188" s="33">
        <v>41091</v>
      </c>
      <c r="H188" s="37">
        <v>2.9</v>
      </c>
    </row>
    <row r="189" spans="2:8" ht="12.75">
      <c r="B189" s="11" t="s">
        <v>85</v>
      </c>
      <c r="C189" s="11" t="s">
        <v>90</v>
      </c>
      <c r="D189" s="11" t="s">
        <v>99</v>
      </c>
      <c r="E189" s="40" t="s">
        <v>100</v>
      </c>
      <c r="F189" s="33">
        <v>41091</v>
      </c>
      <c r="H189" s="37">
        <v>2.9</v>
      </c>
    </row>
    <row r="190" spans="2:8" ht="12.75">
      <c r="B190" s="11" t="s">
        <v>85</v>
      </c>
      <c r="C190" s="11" t="s">
        <v>94</v>
      </c>
      <c r="D190" s="11" t="s">
        <v>99</v>
      </c>
      <c r="E190" s="40" t="s">
        <v>100</v>
      </c>
      <c r="F190" s="33">
        <v>41091</v>
      </c>
      <c r="G190" s="11" t="s">
        <v>80</v>
      </c>
      <c r="H190" s="37">
        <v>29.34</v>
      </c>
    </row>
    <row r="191" spans="2:8" ht="12.75">
      <c r="B191" s="11" t="s">
        <v>85</v>
      </c>
      <c r="C191" s="11" t="s">
        <v>87</v>
      </c>
      <c r="D191" s="11" t="s">
        <v>99</v>
      </c>
      <c r="E191" s="40" t="s">
        <v>100</v>
      </c>
      <c r="F191" s="33">
        <v>41091</v>
      </c>
      <c r="G191" s="11" t="s">
        <v>78</v>
      </c>
      <c r="H191" s="37">
        <v>369.83</v>
      </c>
    </row>
    <row r="192" spans="2:8" ht="12.75">
      <c r="B192" s="11" t="s">
        <v>85</v>
      </c>
      <c r="C192" s="11" t="s">
        <v>91</v>
      </c>
      <c r="D192" s="11" t="s">
        <v>99</v>
      </c>
      <c r="E192" s="40" t="s">
        <v>100</v>
      </c>
      <c r="F192" s="33">
        <v>41091</v>
      </c>
      <c r="G192" s="11" t="s">
        <v>79</v>
      </c>
      <c r="H192" s="37">
        <v>8.4</v>
      </c>
    </row>
    <row r="193" spans="2:8" ht="12.75">
      <c r="B193" s="11" t="s">
        <v>85</v>
      </c>
      <c r="C193" s="11" t="s">
        <v>92</v>
      </c>
      <c r="D193" s="11" t="s">
        <v>99</v>
      </c>
      <c r="E193" s="40" t="s">
        <v>100</v>
      </c>
      <c r="F193" s="33">
        <v>41091</v>
      </c>
      <c r="H193" s="37">
        <v>7.35</v>
      </c>
    </row>
    <row r="194" spans="2:8" ht="12.75">
      <c r="B194" s="11" t="s">
        <v>85</v>
      </c>
      <c r="C194" s="11" t="s">
        <v>90</v>
      </c>
      <c r="D194" s="11" t="s">
        <v>99</v>
      </c>
      <c r="E194" s="40" t="s">
        <v>100</v>
      </c>
      <c r="F194" s="33">
        <v>41091</v>
      </c>
      <c r="H194" s="37">
        <v>4.5</v>
      </c>
    </row>
    <row r="195" spans="2:8" ht="12.75">
      <c r="B195" s="11" t="s">
        <v>85</v>
      </c>
      <c r="C195" s="11" t="s">
        <v>93</v>
      </c>
      <c r="D195" s="11" t="s">
        <v>99</v>
      </c>
      <c r="E195" s="40" t="s">
        <v>100</v>
      </c>
      <c r="F195" s="33">
        <v>41091</v>
      </c>
      <c r="G195" s="11" t="s">
        <v>79</v>
      </c>
      <c r="H195" s="37">
        <v>2.8</v>
      </c>
    </row>
    <row r="196" spans="2:8" ht="12.75">
      <c r="B196" s="11" t="s">
        <v>85</v>
      </c>
      <c r="C196" s="11" t="s">
        <v>89</v>
      </c>
      <c r="D196" s="11" t="s">
        <v>99</v>
      </c>
      <c r="E196" s="40" t="s">
        <v>100</v>
      </c>
      <c r="F196" s="33">
        <v>41091</v>
      </c>
      <c r="G196" s="11" t="s">
        <v>78</v>
      </c>
      <c r="H196" s="37">
        <v>376.04</v>
      </c>
    </row>
    <row r="197" spans="2:8" ht="12.75">
      <c r="B197" s="11" t="s">
        <v>85</v>
      </c>
      <c r="C197" s="11" t="s">
        <v>92</v>
      </c>
      <c r="D197" s="11" t="s">
        <v>99</v>
      </c>
      <c r="E197" s="40" t="s">
        <v>100</v>
      </c>
      <c r="F197" s="33">
        <v>41091</v>
      </c>
      <c r="H197" s="37">
        <v>5.01</v>
      </c>
    </row>
    <row r="198" spans="2:8" ht="12.75">
      <c r="B198" s="11" t="s">
        <v>85</v>
      </c>
      <c r="C198" s="11" t="s">
        <v>90</v>
      </c>
      <c r="D198" s="11" t="s">
        <v>99</v>
      </c>
      <c r="E198" s="40" t="s">
        <v>100</v>
      </c>
      <c r="F198" s="33">
        <v>41091</v>
      </c>
      <c r="H198" s="37">
        <v>4.5</v>
      </c>
    </row>
    <row r="199" spans="2:8" ht="12.75">
      <c r="B199" s="11" t="s">
        <v>85</v>
      </c>
      <c r="C199" s="11" t="s">
        <v>93</v>
      </c>
      <c r="D199" s="11" t="s">
        <v>99</v>
      </c>
      <c r="E199" s="40" t="s">
        <v>100</v>
      </c>
      <c r="F199" s="33">
        <v>41091</v>
      </c>
      <c r="G199" s="11" t="s">
        <v>78</v>
      </c>
      <c r="H199" s="37">
        <v>1.5</v>
      </c>
    </row>
    <row r="200" spans="2:8" ht="12.75">
      <c r="B200" s="11" t="s">
        <v>85</v>
      </c>
      <c r="C200" s="11" t="s">
        <v>90</v>
      </c>
      <c r="D200" s="11" t="s">
        <v>99</v>
      </c>
      <c r="E200" s="40" t="s">
        <v>100</v>
      </c>
      <c r="F200" s="33">
        <v>41091</v>
      </c>
      <c r="H200" s="37">
        <v>1.8</v>
      </c>
    </row>
    <row r="201" spans="2:8" ht="12.75">
      <c r="B201" s="11" t="s">
        <v>85</v>
      </c>
      <c r="C201" s="11" t="s">
        <v>86</v>
      </c>
      <c r="D201" s="11" t="s">
        <v>99</v>
      </c>
      <c r="E201" s="40" t="s">
        <v>100</v>
      </c>
      <c r="F201" s="33">
        <v>41091</v>
      </c>
      <c r="G201" s="11" t="s">
        <v>78</v>
      </c>
      <c r="H201" s="37">
        <v>23.27</v>
      </c>
    </row>
    <row r="202" spans="2:8" ht="12.75">
      <c r="B202" s="11" t="s">
        <v>85</v>
      </c>
      <c r="C202" s="11" t="s">
        <v>89</v>
      </c>
      <c r="D202" s="11" t="s">
        <v>99</v>
      </c>
      <c r="E202" s="40" t="s">
        <v>100</v>
      </c>
      <c r="F202" s="33">
        <v>41091</v>
      </c>
      <c r="G202" s="11" t="s">
        <v>78</v>
      </c>
      <c r="H202" s="37">
        <v>376.04</v>
      </c>
    </row>
    <row r="203" spans="2:8" ht="12.75">
      <c r="B203" s="11" t="s">
        <v>85</v>
      </c>
      <c r="C203" s="11" t="s">
        <v>92</v>
      </c>
      <c r="D203" s="11" t="s">
        <v>99</v>
      </c>
      <c r="E203" s="40" t="s">
        <v>100</v>
      </c>
      <c r="F203" s="33">
        <v>41091</v>
      </c>
      <c r="H203" s="37">
        <v>11.6</v>
      </c>
    </row>
    <row r="204" spans="2:8" ht="12.75">
      <c r="B204" s="11" t="s">
        <v>85</v>
      </c>
      <c r="C204" s="11" t="s">
        <v>90</v>
      </c>
      <c r="D204" s="11" t="s">
        <v>99</v>
      </c>
      <c r="E204" s="40" t="s">
        <v>100</v>
      </c>
      <c r="F204" s="33">
        <v>41091</v>
      </c>
      <c r="H204" s="37">
        <v>11.5</v>
      </c>
    </row>
    <row r="205" spans="2:8" ht="12.75">
      <c r="B205" s="11" t="s">
        <v>85</v>
      </c>
      <c r="C205" s="11" t="s">
        <v>94</v>
      </c>
      <c r="D205" s="11" t="s">
        <v>99</v>
      </c>
      <c r="E205" s="40" t="s">
        <v>100</v>
      </c>
      <c r="F205" s="33">
        <v>41091</v>
      </c>
      <c r="G205" s="11" t="s">
        <v>78</v>
      </c>
      <c r="H205" s="37">
        <v>14.65</v>
      </c>
    </row>
    <row r="206" spans="2:8" ht="12.75">
      <c r="B206" s="11" t="s">
        <v>85</v>
      </c>
      <c r="C206" s="11" t="s">
        <v>87</v>
      </c>
      <c r="D206" s="11" t="s">
        <v>99</v>
      </c>
      <c r="E206" s="40" t="s">
        <v>100</v>
      </c>
      <c r="F206" s="33">
        <v>41091</v>
      </c>
      <c r="G206" s="11" t="s">
        <v>78</v>
      </c>
      <c r="H206" s="37">
        <v>369.83</v>
      </c>
    </row>
    <row r="207" spans="2:8" ht="12.75">
      <c r="B207" s="11" t="s">
        <v>85</v>
      </c>
      <c r="C207" s="11" t="s">
        <v>86</v>
      </c>
      <c r="D207" s="11" t="s">
        <v>99</v>
      </c>
      <c r="E207" s="40" t="s">
        <v>100</v>
      </c>
      <c r="F207" s="33">
        <v>41091</v>
      </c>
      <c r="G207" s="11" t="s">
        <v>79</v>
      </c>
      <c r="H207" s="37">
        <v>87.2</v>
      </c>
    </row>
    <row r="208" spans="2:8" ht="12.75">
      <c r="B208" s="11" t="s">
        <v>85</v>
      </c>
      <c r="C208" s="11" t="s">
        <v>87</v>
      </c>
      <c r="D208" s="11" t="s">
        <v>99</v>
      </c>
      <c r="E208" s="40" t="s">
        <v>100</v>
      </c>
      <c r="F208" s="33">
        <v>41091</v>
      </c>
      <c r="G208" s="11" t="s">
        <v>79</v>
      </c>
      <c r="H208" s="37">
        <v>961.5</v>
      </c>
    </row>
    <row r="209" spans="2:8" ht="12.75">
      <c r="B209" s="11" t="s">
        <v>85</v>
      </c>
      <c r="C209" s="11" t="s">
        <v>91</v>
      </c>
      <c r="D209" s="11" t="s">
        <v>99</v>
      </c>
      <c r="E209" s="40" t="s">
        <v>100</v>
      </c>
      <c r="F209" s="33">
        <v>41091</v>
      </c>
      <c r="G209" s="11" t="s">
        <v>79</v>
      </c>
      <c r="H209" s="37">
        <v>8.4</v>
      </c>
    </row>
    <row r="210" spans="2:8" ht="12.75">
      <c r="B210" s="11" t="s">
        <v>85</v>
      </c>
      <c r="C210" s="11" t="s">
        <v>90</v>
      </c>
      <c r="D210" s="11" t="s">
        <v>99</v>
      </c>
      <c r="E210" s="40" t="s">
        <v>100</v>
      </c>
      <c r="F210" s="33">
        <v>41091</v>
      </c>
      <c r="H210" s="37">
        <v>11.5</v>
      </c>
    </row>
    <row r="211" spans="2:8" ht="12.75">
      <c r="B211" s="11" t="s">
        <v>85</v>
      </c>
      <c r="C211" s="11" t="s">
        <v>86</v>
      </c>
      <c r="D211" s="11" t="s">
        <v>99</v>
      </c>
      <c r="E211" s="40" t="s">
        <v>100</v>
      </c>
      <c r="F211" s="33">
        <v>41091</v>
      </c>
      <c r="G211" s="11" t="s">
        <v>78</v>
      </c>
      <c r="H211" s="37">
        <v>23.27</v>
      </c>
    </row>
    <row r="212" spans="2:8" ht="12.75">
      <c r="B212" s="11" t="s">
        <v>85</v>
      </c>
      <c r="C212" s="11" t="s">
        <v>87</v>
      </c>
      <c r="D212" s="11" t="s">
        <v>99</v>
      </c>
      <c r="E212" s="40" t="s">
        <v>100</v>
      </c>
      <c r="F212" s="33">
        <v>41091</v>
      </c>
      <c r="G212" s="11" t="s">
        <v>78</v>
      </c>
      <c r="H212" s="37">
        <v>369.83</v>
      </c>
    </row>
    <row r="213" spans="2:8" ht="12.75">
      <c r="B213" s="11" t="s">
        <v>85</v>
      </c>
      <c r="C213" s="11" t="s">
        <v>91</v>
      </c>
      <c r="D213" s="11" t="s">
        <v>99</v>
      </c>
      <c r="E213" s="40" t="s">
        <v>100</v>
      </c>
      <c r="F213" s="33">
        <v>41091</v>
      </c>
      <c r="G213" s="11" t="s">
        <v>78</v>
      </c>
      <c r="H213" s="37">
        <v>4.5</v>
      </c>
    </row>
    <row r="214" spans="2:8" ht="12.75">
      <c r="B214" s="11" t="s">
        <v>85</v>
      </c>
      <c r="C214" s="11" t="s">
        <v>86</v>
      </c>
      <c r="D214" s="11" t="s">
        <v>99</v>
      </c>
      <c r="E214" s="40" t="s">
        <v>100</v>
      </c>
      <c r="F214" s="33">
        <v>41091</v>
      </c>
      <c r="G214" s="11" t="s">
        <v>80</v>
      </c>
      <c r="H214" s="37">
        <v>46.54</v>
      </c>
    </row>
    <row r="215" spans="2:8" ht="12.75">
      <c r="B215" s="11" t="s">
        <v>85</v>
      </c>
      <c r="C215" s="11" t="s">
        <v>51</v>
      </c>
      <c r="D215" s="11" t="s">
        <v>99</v>
      </c>
      <c r="E215" s="40" t="s">
        <v>100</v>
      </c>
      <c r="F215" s="33">
        <v>41091</v>
      </c>
      <c r="G215" s="11" t="s">
        <v>80</v>
      </c>
      <c r="H215" s="37">
        <v>329.53</v>
      </c>
    </row>
    <row r="216" spans="2:8" ht="12.75">
      <c r="B216" s="11" t="s">
        <v>85</v>
      </c>
      <c r="C216" s="11" t="s">
        <v>87</v>
      </c>
      <c r="D216" s="11" t="s">
        <v>99</v>
      </c>
      <c r="E216" s="40" t="s">
        <v>100</v>
      </c>
      <c r="F216" s="33">
        <v>41091</v>
      </c>
      <c r="G216" s="11" t="s">
        <v>80</v>
      </c>
      <c r="H216" s="37">
        <v>776.11</v>
      </c>
    </row>
    <row r="217" spans="2:8" ht="12.75">
      <c r="B217" s="11" t="s">
        <v>85</v>
      </c>
      <c r="C217" s="11" t="s">
        <v>93</v>
      </c>
      <c r="D217" s="11" t="s">
        <v>99</v>
      </c>
      <c r="E217" s="40" t="s">
        <v>100</v>
      </c>
      <c r="F217" s="33">
        <v>41091</v>
      </c>
      <c r="G217" s="11" t="s">
        <v>79</v>
      </c>
      <c r="H217" s="37">
        <v>2.8</v>
      </c>
    </row>
    <row r="218" spans="2:8" ht="12.75">
      <c r="B218" s="11" t="s">
        <v>85</v>
      </c>
      <c r="C218" s="11" t="s">
        <v>87</v>
      </c>
      <c r="D218" s="11" t="s">
        <v>99</v>
      </c>
      <c r="E218" s="40" t="s">
        <v>100</v>
      </c>
      <c r="F218" s="33">
        <v>41091</v>
      </c>
      <c r="G218" s="11" t="s">
        <v>78</v>
      </c>
      <c r="H218" s="37">
        <v>369.83</v>
      </c>
    </row>
    <row r="219" spans="2:8" ht="12.75">
      <c r="B219" s="11" t="s">
        <v>85</v>
      </c>
      <c r="C219" s="11" t="s">
        <v>86</v>
      </c>
      <c r="D219" s="11" t="s">
        <v>99</v>
      </c>
      <c r="E219" s="40" t="s">
        <v>100</v>
      </c>
      <c r="F219" s="33">
        <v>41091</v>
      </c>
      <c r="G219" s="11" t="s">
        <v>78</v>
      </c>
      <c r="H219" s="37">
        <v>23.27</v>
      </c>
    </row>
    <row r="220" spans="2:8" ht="12.75">
      <c r="B220" s="11" t="s">
        <v>85</v>
      </c>
      <c r="C220" s="11" t="s">
        <v>93</v>
      </c>
      <c r="D220" s="11" t="s">
        <v>99</v>
      </c>
      <c r="E220" s="40" t="s">
        <v>100</v>
      </c>
      <c r="F220" s="33">
        <v>41091</v>
      </c>
      <c r="G220" s="11" t="s">
        <v>78</v>
      </c>
      <c r="H220" s="37">
        <v>1.5</v>
      </c>
    </row>
    <row r="221" spans="2:8" ht="12.75">
      <c r="B221" s="11" t="s">
        <v>85</v>
      </c>
      <c r="C221" s="11" t="s">
        <v>89</v>
      </c>
      <c r="D221" s="11" t="s">
        <v>99</v>
      </c>
      <c r="E221" s="40" t="s">
        <v>100</v>
      </c>
      <c r="F221" s="33">
        <v>41091</v>
      </c>
      <c r="G221" s="11" t="s">
        <v>78</v>
      </c>
      <c r="H221" s="37">
        <v>376.04</v>
      </c>
    </row>
    <row r="222" spans="2:8" ht="12.75">
      <c r="B222" s="11" t="s">
        <v>85</v>
      </c>
      <c r="C222" s="11" t="s">
        <v>90</v>
      </c>
      <c r="D222" s="11" t="s">
        <v>99</v>
      </c>
      <c r="E222" s="40" t="s">
        <v>100</v>
      </c>
      <c r="F222" s="33">
        <v>41091</v>
      </c>
      <c r="H222" s="37">
        <v>7.3</v>
      </c>
    </row>
    <row r="223" spans="2:8" ht="12.75">
      <c r="B223" s="11" t="s">
        <v>85</v>
      </c>
      <c r="C223" s="11" t="s">
        <v>86</v>
      </c>
      <c r="D223" s="11" t="s">
        <v>99</v>
      </c>
      <c r="E223" s="40" t="s">
        <v>100</v>
      </c>
      <c r="F223" s="33">
        <v>41091</v>
      </c>
      <c r="G223" s="11" t="s">
        <v>78</v>
      </c>
      <c r="H223" s="37">
        <v>23.27</v>
      </c>
    </row>
    <row r="224" spans="2:8" ht="12.75">
      <c r="B224" s="11" t="s">
        <v>85</v>
      </c>
      <c r="C224" s="11" t="s">
        <v>87</v>
      </c>
      <c r="D224" s="11" t="s">
        <v>99</v>
      </c>
      <c r="E224" s="40" t="s">
        <v>100</v>
      </c>
      <c r="F224" s="33">
        <v>41091</v>
      </c>
      <c r="G224" s="11" t="s">
        <v>78</v>
      </c>
      <c r="H224" s="37">
        <v>369.83</v>
      </c>
    </row>
    <row r="225" spans="2:8" ht="12.75">
      <c r="B225" s="11" t="s">
        <v>85</v>
      </c>
      <c r="C225" s="11" t="s">
        <v>91</v>
      </c>
      <c r="D225" s="11" t="s">
        <v>99</v>
      </c>
      <c r="E225" s="40" t="s">
        <v>100</v>
      </c>
      <c r="F225" s="33">
        <v>41091</v>
      </c>
      <c r="G225" s="11" t="s">
        <v>78</v>
      </c>
      <c r="H225" s="37">
        <v>4.5</v>
      </c>
    </row>
    <row r="226" spans="2:8" ht="12.75">
      <c r="B226" s="11" t="s">
        <v>85</v>
      </c>
      <c r="C226" s="11" t="s">
        <v>90</v>
      </c>
      <c r="D226" s="11" t="s">
        <v>99</v>
      </c>
      <c r="E226" s="40" t="s">
        <v>100</v>
      </c>
      <c r="F226" s="33">
        <v>41091</v>
      </c>
      <c r="H226" s="37">
        <v>29.45</v>
      </c>
    </row>
    <row r="227" spans="2:8" ht="12.75">
      <c r="B227" s="11" t="s">
        <v>85</v>
      </c>
      <c r="C227" s="11" t="s">
        <v>94</v>
      </c>
      <c r="D227" s="11" t="s">
        <v>99</v>
      </c>
      <c r="E227" s="40" t="s">
        <v>100</v>
      </c>
      <c r="F227" s="33">
        <v>41091</v>
      </c>
      <c r="G227" s="11" t="s">
        <v>78</v>
      </c>
      <c r="H227" s="37">
        <v>14.65</v>
      </c>
    </row>
    <row r="228" spans="2:8" ht="12.75">
      <c r="B228" s="11" t="s">
        <v>85</v>
      </c>
      <c r="C228" s="11" t="s">
        <v>87</v>
      </c>
      <c r="D228" s="11" t="s">
        <v>99</v>
      </c>
      <c r="E228" s="40" t="s">
        <v>100</v>
      </c>
      <c r="F228" s="33">
        <v>41091</v>
      </c>
      <c r="G228" s="11" t="s">
        <v>78</v>
      </c>
      <c r="H228" s="37">
        <v>369.83</v>
      </c>
    </row>
    <row r="229" spans="2:8" ht="12.75">
      <c r="B229" s="11" t="s">
        <v>85</v>
      </c>
      <c r="C229" s="11" t="s">
        <v>87</v>
      </c>
      <c r="D229" s="11" t="s">
        <v>99</v>
      </c>
      <c r="E229" s="40" t="s">
        <v>100</v>
      </c>
      <c r="F229" s="33">
        <v>41091</v>
      </c>
      <c r="G229" s="11" t="s">
        <v>78</v>
      </c>
      <c r="H229" s="37">
        <v>369.83</v>
      </c>
    </row>
    <row r="230" spans="2:8" ht="12.75">
      <c r="B230" s="11" t="s">
        <v>85</v>
      </c>
      <c r="C230" s="11" t="s">
        <v>91</v>
      </c>
      <c r="D230" s="11" t="s">
        <v>99</v>
      </c>
      <c r="E230" s="40" t="s">
        <v>100</v>
      </c>
      <c r="F230" s="33">
        <v>41091</v>
      </c>
      <c r="G230" s="11" t="s">
        <v>79</v>
      </c>
      <c r="H230" s="37">
        <v>8.4</v>
      </c>
    </row>
    <row r="231" spans="2:8" ht="12.75">
      <c r="B231" s="11" t="s">
        <v>85</v>
      </c>
      <c r="C231" s="11" t="s">
        <v>92</v>
      </c>
      <c r="D231" s="11" t="s">
        <v>99</v>
      </c>
      <c r="E231" s="40" t="s">
        <v>100</v>
      </c>
      <c r="F231" s="33">
        <v>41091</v>
      </c>
      <c r="H231" s="37">
        <v>5.05</v>
      </c>
    </row>
    <row r="232" spans="2:8" ht="12.75">
      <c r="B232" s="11" t="s">
        <v>85</v>
      </c>
      <c r="C232" s="11" t="s">
        <v>90</v>
      </c>
      <c r="D232" s="11" t="s">
        <v>99</v>
      </c>
      <c r="E232" s="40" t="s">
        <v>100</v>
      </c>
      <c r="F232" s="33">
        <v>41091</v>
      </c>
      <c r="H232" s="37">
        <v>4.5</v>
      </c>
    </row>
    <row r="233" spans="2:8" ht="12.75">
      <c r="B233" s="11" t="s">
        <v>85</v>
      </c>
      <c r="C233" s="11" t="s">
        <v>86</v>
      </c>
      <c r="D233" s="11" t="s">
        <v>99</v>
      </c>
      <c r="E233" s="40" t="s">
        <v>100</v>
      </c>
      <c r="F233" s="33">
        <v>41091</v>
      </c>
      <c r="G233" s="11" t="s">
        <v>80</v>
      </c>
      <c r="H233" s="37">
        <v>46.54</v>
      </c>
    </row>
    <row r="234" spans="2:8" ht="12.75">
      <c r="B234" s="11" t="s">
        <v>85</v>
      </c>
      <c r="C234" s="11" t="s">
        <v>87</v>
      </c>
      <c r="D234" s="11" t="s">
        <v>99</v>
      </c>
      <c r="E234" s="40" t="s">
        <v>100</v>
      </c>
      <c r="F234" s="33">
        <v>41091</v>
      </c>
      <c r="G234" s="11" t="s">
        <v>78</v>
      </c>
      <c r="H234" s="37">
        <v>369.83</v>
      </c>
    </row>
    <row r="235" spans="2:8" ht="12.75">
      <c r="B235" s="11" t="s">
        <v>85</v>
      </c>
      <c r="C235" s="11" t="s">
        <v>51</v>
      </c>
      <c r="D235" s="11" t="s">
        <v>99</v>
      </c>
      <c r="E235" s="40" t="s">
        <v>100</v>
      </c>
      <c r="F235" s="33">
        <v>41091</v>
      </c>
      <c r="G235" s="11" t="s">
        <v>80</v>
      </c>
      <c r="H235" s="37">
        <v>329.53</v>
      </c>
    </row>
    <row r="236" spans="2:8" ht="12.75">
      <c r="B236" s="11" t="s">
        <v>85</v>
      </c>
      <c r="C236" s="11" t="s">
        <v>91</v>
      </c>
      <c r="D236" s="11" t="s">
        <v>99</v>
      </c>
      <c r="E236" s="40" t="s">
        <v>100</v>
      </c>
      <c r="F236" s="33">
        <v>41091</v>
      </c>
      <c r="G236" s="11" t="s">
        <v>79</v>
      </c>
      <c r="H236" s="37">
        <v>8.4</v>
      </c>
    </row>
    <row r="237" spans="2:8" ht="12.75">
      <c r="B237" s="11" t="s">
        <v>85</v>
      </c>
      <c r="C237" s="11" t="s">
        <v>96</v>
      </c>
      <c r="D237" s="11" t="s">
        <v>99</v>
      </c>
      <c r="E237" s="40" t="s">
        <v>100</v>
      </c>
      <c r="F237" s="33">
        <v>41091</v>
      </c>
      <c r="G237" s="11" t="s">
        <v>80</v>
      </c>
      <c r="H237" s="37">
        <v>832.84</v>
      </c>
    </row>
    <row r="238" spans="2:8" ht="12.75">
      <c r="B238" s="11" t="s">
        <v>85</v>
      </c>
      <c r="C238" s="11" t="s">
        <v>91</v>
      </c>
      <c r="D238" s="11" t="s">
        <v>99</v>
      </c>
      <c r="E238" s="40" t="s">
        <v>100</v>
      </c>
      <c r="F238" s="33">
        <v>41091</v>
      </c>
      <c r="G238" s="11" t="s">
        <v>79</v>
      </c>
      <c r="H238" s="37">
        <v>8.4</v>
      </c>
    </row>
    <row r="239" spans="2:8" ht="12.75">
      <c r="B239" s="11" t="s">
        <v>85</v>
      </c>
      <c r="C239" s="11" t="s">
        <v>92</v>
      </c>
      <c r="D239" s="11" t="s">
        <v>99</v>
      </c>
      <c r="E239" s="40" t="s">
        <v>100</v>
      </c>
      <c r="F239" s="33">
        <v>41091</v>
      </c>
      <c r="H239" s="37">
        <v>6.65</v>
      </c>
    </row>
    <row r="240" spans="2:8" ht="12.75">
      <c r="B240" s="11" t="s">
        <v>85</v>
      </c>
      <c r="C240" s="11" t="s">
        <v>90</v>
      </c>
      <c r="D240" s="11" t="s">
        <v>99</v>
      </c>
      <c r="E240" s="40" t="s">
        <v>100</v>
      </c>
      <c r="F240" s="33">
        <v>41091</v>
      </c>
      <c r="H240" s="37">
        <v>2.2</v>
      </c>
    </row>
    <row r="241" spans="2:8" ht="12.75">
      <c r="B241" s="11" t="s">
        <v>85</v>
      </c>
      <c r="C241" s="11" t="s">
        <v>90</v>
      </c>
      <c r="D241" s="11" t="s">
        <v>99</v>
      </c>
      <c r="E241" s="40" t="s">
        <v>100</v>
      </c>
      <c r="F241" s="33">
        <v>41091</v>
      </c>
      <c r="H241" s="37">
        <v>44</v>
      </c>
    </row>
    <row r="242" spans="2:8" ht="12.75">
      <c r="B242" s="11" t="s">
        <v>85</v>
      </c>
      <c r="C242" s="11" t="s">
        <v>86</v>
      </c>
      <c r="D242" s="11" t="s">
        <v>99</v>
      </c>
      <c r="E242" s="40" t="s">
        <v>100</v>
      </c>
      <c r="F242" s="33">
        <v>41091</v>
      </c>
      <c r="G242" s="11" t="s">
        <v>78</v>
      </c>
      <c r="H242" s="37">
        <v>23.27</v>
      </c>
    </row>
    <row r="243" spans="2:8" ht="12.75">
      <c r="B243" s="11" t="s">
        <v>85</v>
      </c>
      <c r="C243" s="11" t="s">
        <v>91</v>
      </c>
      <c r="D243" s="11" t="s">
        <v>99</v>
      </c>
      <c r="E243" s="40" t="s">
        <v>100</v>
      </c>
      <c r="F243" s="33">
        <v>41091</v>
      </c>
      <c r="G243" s="11" t="s">
        <v>78</v>
      </c>
      <c r="H243" s="37">
        <v>4.5</v>
      </c>
    </row>
    <row r="244" spans="2:8" ht="12.75">
      <c r="B244" s="11" t="s">
        <v>85</v>
      </c>
      <c r="C244" s="11" t="s">
        <v>89</v>
      </c>
      <c r="D244" s="11" t="s">
        <v>99</v>
      </c>
      <c r="E244" s="40" t="s">
        <v>100</v>
      </c>
      <c r="F244" s="33">
        <v>41091</v>
      </c>
      <c r="G244" s="11" t="s">
        <v>78</v>
      </c>
      <c r="H244" s="37">
        <v>376.04</v>
      </c>
    </row>
    <row r="245" spans="2:8" ht="12.75">
      <c r="B245" s="11" t="s">
        <v>85</v>
      </c>
      <c r="C245" s="11" t="s">
        <v>86</v>
      </c>
      <c r="D245" s="11" t="s">
        <v>99</v>
      </c>
      <c r="E245" s="40" t="s">
        <v>100</v>
      </c>
      <c r="F245" s="33">
        <v>41091</v>
      </c>
      <c r="G245" s="11" t="s">
        <v>78</v>
      </c>
      <c r="H245" s="37">
        <v>23.27</v>
      </c>
    </row>
    <row r="246" spans="2:8" ht="12.75">
      <c r="B246" s="11" t="s">
        <v>85</v>
      </c>
      <c r="C246" s="11" t="s">
        <v>51</v>
      </c>
      <c r="D246" s="11" t="s">
        <v>99</v>
      </c>
      <c r="E246" s="40" t="s">
        <v>100</v>
      </c>
      <c r="F246" s="33">
        <v>41091</v>
      </c>
      <c r="G246" s="11" t="s">
        <v>78</v>
      </c>
      <c r="H246" s="37">
        <v>198.55</v>
      </c>
    </row>
    <row r="247" spans="2:8" ht="12.75">
      <c r="B247" s="11" t="s">
        <v>85</v>
      </c>
      <c r="C247" s="11" t="s">
        <v>95</v>
      </c>
      <c r="D247" s="11" t="s">
        <v>99</v>
      </c>
      <c r="E247" s="40" t="s">
        <v>100</v>
      </c>
      <c r="F247" s="33">
        <v>41091</v>
      </c>
      <c r="G247" s="11" t="s">
        <v>78</v>
      </c>
      <c r="H247" s="37">
        <v>382.64</v>
      </c>
    </row>
    <row r="248" spans="2:8" ht="12.75">
      <c r="B248" s="11" t="s">
        <v>85</v>
      </c>
      <c r="C248" s="11" t="s">
        <v>91</v>
      </c>
      <c r="D248" s="11" t="s">
        <v>99</v>
      </c>
      <c r="E248" s="40" t="s">
        <v>100</v>
      </c>
      <c r="F248" s="33">
        <v>41091</v>
      </c>
      <c r="G248" s="11" t="s">
        <v>78</v>
      </c>
      <c r="H248" s="37">
        <v>4.5</v>
      </c>
    </row>
    <row r="249" spans="2:8" ht="12.75">
      <c r="B249" s="11" t="s">
        <v>85</v>
      </c>
      <c r="C249" s="11" t="s">
        <v>86</v>
      </c>
      <c r="D249" s="11" t="s">
        <v>99</v>
      </c>
      <c r="E249" s="40" t="s">
        <v>100</v>
      </c>
      <c r="F249" s="33">
        <v>41091</v>
      </c>
      <c r="G249" s="11" t="s">
        <v>78</v>
      </c>
      <c r="H249" s="37">
        <v>23.27</v>
      </c>
    </row>
    <row r="250" spans="2:8" ht="12.75">
      <c r="B250" s="11" t="s">
        <v>85</v>
      </c>
      <c r="C250" s="11" t="s">
        <v>87</v>
      </c>
      <c r="D250" s="11" t="s">
        <v>99</v>
      </c>
      <c r="E250" s="40" t="s">
        <v>100</v>
      </c>
      <c r="F250" s="33">
        <v>41091</v>
      </c>
      <c r="G250" s="11" t="s">
        <v>78</v>
      </c>
      <c r="H250" s="37">
        <v>369.83</v>
      </c>
    </row>
    <row r="251" spans="2:8" ht="12.75">
      <c r="B251" s="11" t="s">
        <v>85</v>
      </c>
      <c r="C251" s="11" t="s">
        <v>94</v>
      </c>
      <c r="D251" s="11" t="s">
        <v>99</v>
      </c>
      <c r="E251" s="40" t="s">
        <v>100</v>
      </c>
      <c r="F251" s="33">
        <v>41091</v>
      </c>
      <c r="G251" s="11" t="s">
        <v>78</v>
      </c>
      <c r="H251" s="37">
        <v>14.65</v>
      </c>
    </row>
    <row r="252" spans="2:8" ht="12.75">
      <c r="B252" s="11" t="s">
        <v>85</v>
      </c>
      <c r="C252" s="11" t="s">
        <v>87</v>
      </c>
      <c r="D252" s="11" t="s">
        <v>99</v>
      </c>
      <c r="E252" s="40" t="s">
        <v>100</v>
      </c>
      <c r="F252" s="33">
        <v>41091</v>
      </c>
      <c r="G252" s="11" t="s">
        <v>78</v>
      </c>
      <c r="H252" s="37">
        <v>369.83</v>
      </c>
    </row>
    <row r="253" spans="2:8" ht="12.75">
      <c r="B253" s="11" t="s">
        <v>85</v>
      </c>
      <c r="C253" s="11" t="s">
        <v>93</v>
      </c>
      <c r="D253" s="11" t="s">
        <v>99</v>
      </c>
      <c r="E253" s="40" t="s">
        <v>100</v>
      </c>
      <c r="F253" s="33">
        <v>41091</v>
      </c>
      <c r="G253" s="11" t="s">
        <v>78</v>
      </c>
      <c r="H253" s="37">
        <v>1.5</v>
      </c>
    </row>
    <row r="254" spans="2:8" ht="12.75">
      <c r="B254" s="11" t="s">
        <v>85</v>
      </c>
      <c r="C254" s="11" t="s">
        <v>90</v>
      </c>
      <c r="D254" s="11" t="s">
        <v>99</v>
      </c>
      <c r="E254" s="40" t="s">
        <v>100</v>
      </c>
      <c r="F254" s="33">
        <v>41091</v>
      </c>
      <c r="H254" s="37">
        <v>20.85</v>
      </c>
    </row>
    <row r="255" spans="2:8" ht="12.75">
      <c r="B255" s="11" t="s">
        <v>85</v>
      </c>
      <c r="C255" s="11" t="s">
        <v>87</v>
      </c>
      <c r="D255" s="11" t="s">
        <v>99</v>
      </c>
      <c r="E255" s="40" t="s">
        <v>100</v>
      </c>
      <c r="F255" s="33">
        <v>41091</v>
      </c>
      <c r="G255" s="11" t="s">
        <v>78</v>
      </c>
      <c r="H255" s="37">
        <v>369.83</v>
      </c>
    </row>
    <row r="256" spans="2:8" ht="12.75">
      <c r="B256" s="11" t="s">
        <v>85</v>
      </c>
      <c r="C256" s="11" t="s">
        <v>91</v>
      </c>
      <c r="D256" s="11" t="s">
        <v>99</v>
      </c>
      <c r="E256" s="40" t="s">
        <v>100</v>
      </c>
      <c r="F256" s="33">
        <v>41091</v>
      </c>
      <c r="G256" s="11" t="s">
        <v>78</v>
      </c>
      <c r="H256" s="37">
        <v>4.5</v>
      </c>
    </row>
    <row r="257" spans="2:8" ht="12.75">
      <c r="B257" s="11" t="s">
        <v>85</v>
      </c>
      <c r="C257" s="11" t="s">
        <v>90</v>
      </c>
      <c r="D257" s="11" t="s">
        <v>99</v>
      </c>
      <c r="E257" s="40" t="s">
        <v>100</v>
      </c>
      <c r="F257" s="33">
        <v>41091</v>
      </c>
      <c r="H257" s="37">
        <v>2.9</v>
      </c>
    </row>
    <row r="258" spans="2:8" ht="12.75">
      <c r="B258" s="11" t="s">
        <v>85</v>
      </c>
      <c r="C258" s="11" t="s">
        <v>88</v>
      </c>
      <c r="D258" s="11" t="s">
        <v>99</v>
      </c>
      <c r="E258" s="40" t="s">
        <v>100</v>
      </c>
      <c r="F258" s="33">
        <v>41091</v>
      </c>
      <c r="G258" s="11" t="s">
        <v>78</v>
      </c>
      <c r="H258" s="37">
        <v>3</v>
      </c>
    </row>
    <row r="259" spans="2:8" ht="12.75">
      <c r="B259" s="11" t="s">
        <v>85</v>
      </c>
      <c r="C259" s="11" t="s">
        <v>86</v>
      </c>
      <c r="D259" s="11" t="s">
        <v>99</v>
      </c>
      <c r="E259" s="40" t="s">
        <v>100</v>
      </c>
      <c r="F259" s="33">
        <v>41091</v>
      </c>
      <c r="G259" s="11" t="s">
        <v>79</v>
      </c>
      <c r="H259" s="37">
        <v>87.2</v>
      </c>
    </row>
    <row r="260" spans="2:8" ht="12.75">
      <c r="B260" s="11" t="s">
        <v>85</v>
      </c>
      <c r="C260" s="11" t="s">
        <v>87</v>
      </c>
      <c r="D260" s="11" t="s">
        <v>99</v>
      </c>
      <c r="E260" s="40" t="s">
        <v>100</v>
      </c>
      <c r="F260" s="33">
        <v>41091</v>
      </c>
      <c r="G260" s="11" t="s">
        <v>79</v>
      </c>
      <c r="H260" s="37">
        <v>961.5</v>
      </c>
    </row>
    <row r="261" spans="2:8" ht="12.75">
      <c r="B261" s="11" t="s">
        <v>85</v>
      </c>
      <c r="C261" s="11" t="s">
        <v>91</v>
      </c>
      <c r="D261" s="11" t="s">
        <v>99</v>
      </c>
      <c r="E261" s="40" t="s">
        <v>100</v>
      </c>
      <c r="F261" s="33">
        <v>41091</v>
      </c>
      <c r="G261" s="11" t="s">
        <v>79</v>
      </c>
      <c r="H261" s="37">
        <v>8.4</v>
      </c>
    </row>
    <row r="262" spans="2:8" ht="12.75">
      <c r="B262" s="11" t="s">
        <v>85</v>
      </c>
      <c r="C262" s="11" t="s">
        <v>92</v>
      </c>
      <c r="D262" s="11" t="s">
        <v>99</v>
      </c>
      <c r="E262" s="40" t="s">
        <v>100</v>
      </c>
      <c r="F262" s="33">
        <v>41091</v>
      </c>
      <c r="H262" s="37">
        <v>15.5</v>
      </c>
    </row>
    <row r="263" spans="2:8" ht="12.75">
      <c r="B263" s="11" t="s">
        <v>85</v>
      </c>
      <c r="C263" s="11" t="s">
        <v>90</v>
      </c>
      <c r="D263" s="11" t="s">
        <v>99</v>
      </c>
      <c r="E263" s="40" t="s">
        <v>100</v>
      </c>
      <c r="F263" s="33">
        <v>41091</v>
      </c>
      <c r="H263" s="37">
        <v>7.3</v>
      </c>
    </row>
    <row r="264" spans="2:8" ht="12.75">
      <c r="B264" s="11" t="s">
        <v>85</v>
      </c>
      <c r="C264" s="11" t="s">
        <v>94</v>
      </c>
      <c r="D264" s="11" t="s">
        <v>99</v>
      </c>
      <c r="E264" s="40" t="s">
        <v>100</v>
      </c>
      <c r="F264" s="33">
        <v>41091</v>
      </c>
      <c r="G264" s="11" t="s">
        <v>78</v>
      </c>
      <c r="H264" s="37">
        <v>14.65</v>
      </c>
    </row>
    <row r="265" spans="2:8" ht="12.75">
      <c r="B265" s="11" t="s">
        <v>85</v>
      </c>
      <c r="C265" s="11" t="s">
        <v>51</v>
      </c>
      <c r="D265" s="11" t="s">
        <v>99</v>
      </c>
      <c r="E265" s="40" t="s">
        <v>100</v>
      </c>
      <c r="F265" s="33">
        <v>41091</v>
      </c>
      <c r="G265" s="11" t="s">
        <v>78</v>
      </c>
      <c r="H265" s="37">
        <v>198.55</v>
      </c>
    </row>
    <row r="266" spans="2:8" ht="12.75">
      <c r="B266" s="11" t="s">
        <v>85</v>
      </c>
      <c r="C266" s="11" t="s">
        <v>87</v>
      </c>
      <c r="D266" s="11" t="s">
        <v>99</v>
      </c>
      <c r="E266" s="40" t="s">
        <v>100</v>
      </c>
      <c r="F266" s="33">
        <v>41091</v>
      </c>
      <c r="G266" s="11" t="s">
        <v>78</v>
      </c>
      <c r="H266" s="37">
        <v>369.83</v>
      </c>
    </row>
    <row r="267" spans="2:8" ht="12.75">
      <c r="B267" s="11" t="s">
        <v>85</v>
      </c>
      <c r="C267" s="11" t="s">
        <v>93</v>
      </c>
      <c r="D267" s="11" t="s">
        <v>99</v>
      </c>
      <c r="E267" s="40" t="s">
        <v>100</v>
      </c>
      <c r="F267" s="33">
        <v>41091</v>
      </c>
      <c r="G267" s="11" t="s">
        <v>78</v>
      </c>
      <c r="H267" s="37">
        <v>1.5</v>
      </c>
    </row>
    <row r="268" spans="2:8" ht="12.75">
      <c r="B268" s="11" t="s">
        <v>85</v>
      </c>
      <c r="C268" s="11" t="s">
        <v>90</v>
      </c>
      <c r="D268" s="11" t="s">
        <v>99</v>
      </c>
      <c r="E268" s="40" t="s">
        <v>100</v>
      </c>
      <c r="F268" s="33">
        <v>41091</v>
      </c>
      <c r="H268" s="37">
        <v>0.44</v>
      </c>
    </row>
    <row r="269" spans="2:8" ht="12.75">
      <c r="B269" s="11" t="s">
        <v>85</v>
      </c>
      <c r="C269" s="11" t="s">
        <v>86</v>
      </c>
      <c r="D269" s="11" t="s">
        <v>99</v>
      </c>
      <c r="E269" s="40" t="s">
        <v>100</v>
      </c>
      <c r="F269" s="33">
        <v>41091</v>
      </c>
      <c r="G269" s="11" t="s">
        <v>78</v>
      </c>
      <c r="H269" s="37">
        <v>23.27</v>
      </c>
    </row>
    <row r="270" spans="2:8" ht="12.75">
      <c r="B270" s="11" t="s">
        <v>85</v>
      </c>
      <c r="C270" s="11" t="s">
        <v>95</v>
      </c>
      <c r="D270" s="11" t="s">
        <v>99</v>
      </c>
      <c r="E270" s="40" t="s">
        <v>100</v>
      </c>
      <c r="F270" s="33">
        <v>41091</v>
      </c>
      <c r="G270" s="11" t="s">
        <v>78</v>
      </c>
      <c r="H270" s="37">
        <v>382.64</v>
      </c>
    </row>
    <row r="271" spans="2:8" ht="12.75">
      <c r="B271" s="11" t="s">
        <v>85</v>
      </c>
      <c r="C271" s="11" t="s">
        <v>94</v>
      </c>
      <c r="D271" s="11" t="s">
        <v>99</v>
      </c>
      <c r="E271" s="40" t="s">
        <v>100</v>
      </c>
      <c r="F271" s="33">
        <v>41091</v>
      </c>
      <c r="G271" s="11" t="s">
        <v>78</v>
      </c>
      <c r="H271" s="37">
        <v>14.65</v>
      </c>
    </row>
    <row r="272" spans="2:8" ht="12.75">
      <c r="B272" s="11" t="s">
        <v>85</v>
      </c>
      <c r="C272" s="11" t="s">
        <v>51</v>
      </c>
      <c r="D272" s="11" t="s">
        <v>99</v>
      </c>
      <c r="E272" s="40" t="s">
        <v>100</v>
      </c>
      <c r="F272" s="33">
        <v>41091</v>
      </c>
      <c r="G272" s="11" t="s">
        <v>78</v>
      </c>
      <c r="H272" s="37">
        <v>198.55</v>
      </c>
    </row>
    <row r="273" spans="2:8" ht="12.75">
      <c r="B273" s="11" t="s">
        <v>85</v>
      </c>
      <c r="C273" s="11" t="s">
        <v>91</v>
      </c>
      <c r="D273" s="11" t="s">
        <v>99</v>
      </c>
      <c r="E273" s="40" t="s">
        <v>100</v>
      </c>
      <c r="F273" s="33">
        <v>41091</v>
      </c>
      <c r="G273" s="11" t="s">
        <v>78</v>
      </c>
      <c r="H273" s="37">
        <v>4.5</v>
      </c>
    </row>
    <row r="274" spans="2:8" ht="12.75">
      <c r="B274" s="11" t="s">
        <v>85</v>
      </c>
      <c r="C274" s="11" t="s">
        <v>89</v>
      </c>
      <c r="D274" s="11" t="s">
        <v>99</v>
      </c>
      <c r="E274" s="40" t="s">
        <v>100</v>
      </c>
      <c r="F274" s="33">
        <v>41091</v>
      </c>
      <c r="G274" s="11" t="s">
        <v>78</v>
      </c>
      <c r="H274" s="37">
        <v>376.04</v>
      </c>
    </row>
    <row r="275" spans="2:8" ht="12.75">
      <c r="B275" s="11" t="s">
        <v>85</v>
      </c>
      <c r="C275" s="11" t="s">
        <v>90</v>
      </c>
      <c r="D275" s="11" t="s">
        <v>99</v>
      </c>
      <c r="E275" s="40" t="s">
        <v>100</v>
      </c>
      <c r="F275" s="33">
        <v>41091</v>
      </c>
      <c r="H275" s="37">
        <v>20.85</v>
      </c>
    </row>
    <row r="276" spans="2:8" ht="12.75">
      <c r="B276" s="11" t="s">
        <v>85</v>
      </c>
      <c r="C276" s="11" t="s">
        <v>86</v>
      </c>
      <c r="D276" s="11" t="s">
        <v>99</v>
      </c>
      <c r="E276" s="40" t="s">
        <v>100</v>
      </c>
      <c r="F276" s="33">
        <v>41091</v>
      </c>
      <c r="G276" s="11" t="s">
        <v>78</v>
      </c>
      <c r="H276" s="37">
        <v>23.27</v>
      </c>
    </row>
    <row r="277" spans="2:8" ht="12.75">
      <c r="B277" s="11" t="s">
        <v>85</v>
      </c>
      <c r="C277" s="11" t="s">
        <v>87</v>
      </c>
      <c r="D277" s="11" t="s">
        <v>99</v>
      </c>
      <c r="E277" s="40" t="s">
        <v>100</v>
      </c>
      <c r="F277" s="33">
        <v>41091</v>
      </c>
      <c r="G277" s="11" t="s">
        <v>78</v>
      </c>
      <c r="H277" s="37">
        <v>369.83</v>
      </c>
    </row>
    <row r="278" spans="2:8" ht="12.75">
      <c r="B278" s="11" t="s">
        <v>85</v>
      </c>
      <c r="C278" s="11" t="s">
        <v>91</v>
      </c>
      <c r="D278" s="11" t="s">
        <v>99</v>
      </c>
      <c r="E278" s="40" t="s">
        <v>100</v>
      </c>
      <c r="F278" s="33">
        <v>41091</v>
      </c>
      <c r="G278" s="11" t="s">
        <v>78</v>
      </c>
      <c r="H278" s="37">
        <v>4.5</v>
      </c>
    </row>
    <row r="279" spans="2:8" ht="12.75">
      <c r="B279" s="11" t="s">
        <v>85</v>
      </c>
      <c r="C279" s="11" t="s">
        <v>90</v>
      </c>
      <c r="D279" s="11" t="s">
        <v>99</v>
      </c>
      <c r="E279" s="40" t="s">
        <v>100</v>
      </c>
      <c r="F279" s="33">
        <v>41091</v>
      </c>
      <c r="H279" s="37">
        <v>2.2</v>
      </c>
    </row>
    <row r="280" spans="2:8" ht="12.75">
      <c r="B280" s="11" t="s">
        <v>85</v>
      </c>
      <c r="C280" s="11" t="s">
        <v>86</v>
      </c>
      <c r="D280" s="11" t="s">
        <v>99</v>
      </c>
      <c r="E280" s="40" t="s">
        <v>100</v>
      </c>
      <c r="F280" s="33">
        <v>41091</v>
      </c>
      <c r="G280" s="11" t="s">
        <v>78</v>
      </c>
      <c r="H280" s="37">
        <v>23.27</v>
      </c>
    </row>
    <row r="281" spans="2:8" ht="12.75">
      <c r="B281" s="11" t="s">
        <v>85</v>
      </c>
      <c r="C281" s="11" t="s">
        <v>97</v>
      </c>
      <c r="D281" s="11" t="s">
        <v>99</v>
      </c>
      <c r="E281" s="40" t="s">
        <v>100</v>
      </c>
      <c r="F281" s="33">
        <v>41091</v>
      </c>
      <c r="G281" s="11" t="s">
        <v>78</v>
      </c>
      <c r="H281" s="37">
        <v>371.78</v>
      </c>
    </row>
    <row r="282" spans="2:8" ht="12.75">
      <c r="B282" s="11" t="s">
        <v>85</v>
      </c>
      <c r="C282" s="11" t="s">
        <v>91</v>
      </c>
      <c r="D282" s="11" t="s">
        <v>99</v>
      </c>
      <c r="E282" s="40" t="s">
        <v>100</v>
      </c>
      <c r="F282" s="33">
        <v>41091</v>
      </c>
      <c r="G282" s="11" t="s">
        <v>78</v>
      </c>
      <c r="H282" s="37">
        <v>4.5</v>
      </c>
    </row>
    <row r="283" spans="2:8" ht="12.75">
      <c r="B283" s="11" t="s">
        <v>85</v>
      </c>
      <c r="C283" s="11" t="s">
        <v>90</v>
      </c>
      <c r="D283" s="11" t="s">
        <v>99</v>
      </c>
      <c r="E283" s="40" t="s">
        <v>100</v>
      </c>
      <c r="F283" s="33">
        <v>41091</v>
      </c>
      <c r="H283" s="37">
        <v>3.6</v>
      </c>
    </row>
    <row r="284" spans="2:8" ht="12.75">
      <c r="B284" s="11" t="s">
        <v>85</v>
      </c>
      <c r="C284" s="11" t="s">
        <v>92</v>
      </c>
      <c r="D284" s="11" t="s">
        <v>99</v>
      </c>
      <c r="E284" s="40" t="s">
        <v>100</v>
      </c>
      <c r="F284" s="33">
        <v>41091</v>
      </c>
      <c r="H284" s="37">
        <v>3.63</v>
      </c>
    </row>
    <row r="285" spans="2:8" ht="12.75">
      <c r="B285" s="11" t="s">
        <v>85</v>
      </c>
      <c r="C285" s="11" t="s">
        <v>90</v>
      </c>
      <c r="D285" s="11" t="s">
        <v>99</v>
      </c>
      <c r="E285" s="40" t="s">
        <v>100</v>
      </c>
      <c r="F285" s="33">
        <v>41091</v>
      </c>
      <c r="H285" s="37">
        <v>1.74</v>
      </c>
    </row>
    <row r="286" spans="2:8" ht="12.75">
      <c r="B286" s="11" t="s">
        <v>85</v>
      </c>
      <c r="C286" s="11" t="s">
        <v>86</v>
      </c>
      <c r="D286" s="11" t="s">
        <v>99</v>
      </c>
      <c r="E286" s="40" t="s">
        <v>100</v>
      </c>
      <c r="F286" s="33">
        <v>41091</v>
      </c>
      <c r="G286" s="11" t="s">
        <v>78</v>
      </c>
      <c r="H286" s="37">
        <v>23.27</v>
      </c>
    </row>
    <row r="287" spans="2:8" ht="12.75">
      <c r="B287" s="11" t="s">
        <v>85</v>
      </c>
      <c r="C287" s="11" t="s">
        <v>95</v>
      </c>
      <c r="D287" s="11" t="s">
        <v>99</v>
      </c>
      <c r="E287" s="40" t="s">
        <v>100</v>
      </c>
      <c r="F287" s="33">
        <v>41091</v>
      </c>
      <c r="G287" s="11" t="s">
        <v>78</v>
      </c>
      <c r="H287" s="37">
        <v>382.64</v>
      </c>
    </row>
    <row r="288" spans="2:8" ht="12.75">
      <c r="B288" s="11" t="s">
        <v>85</v>
      </c>
      <c r="C288" s="11" t="s">
        <v>88</v>
      </c>
      <c r="D288" s="11" t="s">
        <v>99</v>
      </c>
      <c r="E288" s="40" t="s">
        <v>100</v>
      </c>
      <c r="F288" s="33">
        <v>41091</v>
      </c>
      <c r="G288" s="11" t="s">
        <v>78</v>
      </c>
      <c r="H288" s="37">
        <v>3</v>
      </c>
    </row>
    <row r="289" spans="2:8" ht="12.75">
      <c r="B289" s="11" t="s">
        <v>85</v>
      </c>
      <c r="C289" s="11" t="s">
        <v>90</v>
      </c>
      <c r="D289" s="11" t="s">
        <v>99</v>
      </c>
      <c r="E289" s="40" t="s">
        <v>100</v>
      </c>
      <c r="F289" s="33">
        <v>41091</v>
      </c>
      <c r="H289" s="37">
        <v>1.8</v>
      </c>
    </row>
    <row r="290" spans="2:8" ht="12.75">
      <c r="B290" s="11" t="s">
        <v>85</v>
      </c>
      <c r="C290" s="11" t="s">
        <v>86</v>
      </c>
      <c r="D290" s="11" t="s">
        <v>99</v>
      </c>
      <c r="E290" s="40" t="s">
        <v>100</v>
      </c>
      <c r="F290" s="33">
        <v>41091</v>
      </c>
      <c r="G290" s="11" t="s">
        <v>78</v>
      </c>
      <c r="H290" s="37">
        <v>23.27</v>
      </c>
    </row>
    <row r="291" spans="2:8" ht="12.75">
      <c r="B291" s="11" t="s">
        <v>85</v>
      </c>
      <c r="C291" s="11" t="s">
        <v>87</v>
      </c>
      <c r="D291" s="11" t="s">
        <v>99</v>
      </c>
      <c r="E291" s="40" t="s">
        <v>100</v>
      </c>
      <c r="F291" s="33">
        <v>41091</v>
      </c>
      <c r="G291" s="11" t="s">
        <v>78</v>
      </c>
      <c r="H291" s="37">
        <v>369.83</v>
      </c>
    </row>
    <row r="292" spans="2:8" ht="12.75">
      <c r="B292" s="11" t="s">
        <v>85</v>
      </c>
      <c r="C292" s="11" t="s">
        <v>93</v>
      </c>
      <c r="D292" s="11" t="s">
        <v>99</v>
      </c>
      <c r="E292" s="40" t="s">
        <v>100</v>
      </c>
      <c r="F292" s="33">
        <v>41091</v>
      </c>
      <c r="G292" s="11" t="s">
        <v>78</v>
      </c>
      <c r="H292" s="37">
        <v>1.5</v>
      </c>
    </row>
    <row r="293" spans="2:8" ht="12.75">
      <c r="B293" s="11" t="s">
        <v>85</v>
      </c>
      <c r="C293" s="11" t="s">
        <v>90</v>
      </c>
      <c r="D293" s="11" t="s">
        <v>99</v>
      </c>
      <c r="E293" s="40" t="s">
        <v>100</v>
      </c>
      <c r="F293" s="33">
        <v>41091</v>
      </c>
      <c r="H293" s="37">
        <v>1.76</v>
      </c>
    </row>
    <row r="294" spans="2:8" ht="12.75">
      <c r="B294" s="11" t="s">
        <v>85</v>
      </c>
      <c r="C294" s="11" t="s">
        <v>86</v>
      </c>
      <c r="D294" s="11" t="s">
        <v>99</v>
      </c>
      <c r="E294" s="40" t="s">
        <v>100</v>
      </c>
      <c r="F294" s="33">
        <v>41091</v>
      </c>
      <c r="G294" s="11" t="s">
        <v>78</v>
      </c>
      <c r="H294" s="37">
        <v>23.27</v>
      </c>
    </row>
    <row r="295" spans="2:8" ht="12.75">
      <c r="B295" s="11" t="s">
        <v>85</v>
      </c>
      <c r="C295" s="11" t="s">
        <v>51</v>
      </c>
      <c r="D295" s="11" t="s">
        <v>99</v>
      </c>
      <c r="E295" s="40" t="s">
        <v>100</v>
      </c>
      <c r="F295" s="33">
        <v>41091</v>
      </c>
      <c r="G295" s="11" t="s">
        <v>78</v>
      </c>
      <c r="H295" s="37">
        <v>198.55</v>
      </c>
    </row>
    <row r="296" spans="2:8" ht="12.75">
      <c r="B296" s="11" t="s">
        <v>85</v>
      </c>
      <c r="C296" s="11" t="s">
        <v>89</v>
      </c>
      <c r="D296" s="11" t="s">
        <v>99</v>
      </c>
      <c r="E296" s="40" t="s">
        <v>100</v>
      </c>
      <c r="F296" s="33">
        <v>41091</v>
      </c>
      <c r="G296" s="11" t="s">
        <v>78</v>
      </c>
      <c r="H296" s="37">
        <v>376.04</v>
      </c>
    </row>
    <row r="297" spans="2:8" ht="12.75">
      <c r="B297" s="11" t="s">
        <v>85</v>
      </c>
      <c r="C297" s="11" t="s">
        <v>86</v>
      </c>
      <c r="D297" s="11" t="s">
        <v>99</v>
      </c>
      <c r="E297" s="40" t="s">
        <v>100</v>
      </c>
      <c r="F297" s="33">
        <v>41091</v>
      </c>
      <c r="G297" s="11" t="s">
        <v>78</v>
      </c>
      <c r="H297" s="37">
        <v>23.27</v>
      </c>
    </row>
    <row r="298" spans="2:8" ht="12.75">
      <c r="B298" s="11" t="s">
        <v>85</v>
      </c>
      <c r="C298" s="11" t="s">
        <v>93</v>
      </c>
      <c r="D298" s="11" t="s">
        <v>99</v>
      </c>
      <c r="E298" s="40" t="s">
        <v>100</v>
      </c>
      <c r="F298" s="33">
        <v>41091</v>
      </c>
      <c r="G298" s="11" t="s">
        <v>78</v>
      </c>
      <c r="H298" s="37">
        <v>1.5</v>
      </c>
    </row>
    <row r="299" spans="2:8" ht="12.75">
      <c r="B299" s="11" t="s">
        <v>85</v>
      </c>
      <c r="C299" s="11" t="s">
        <v>89</v>
      </c>
      <c r="D299" s="11" t="s">
        <v>99</v>
      </c>
      <c r="E299" s="40" t="s">
        <v>100</v>
      </c>
      <c r="F299" s="33">
        <v>41091</v>
      </c>
      <c r="G299" s="11" t="s">
        <v>78</v>
      </c>
      <c r="H299" s="37">
        <v>376.04</v>
      </c>
    </row>
    <row r="300" spans="2:8" ht="12.75">
      <c r="B300" s="11" t="s">
        <v>85</v>
      </c>
      <c r="C300" s="11" t="s">
        <v>87</v>
      </c>
      <c r="D300" s="11" t="s">
        <v>99</v>
      </c>
      <c r="E300" s="40" t="s">
        <v>100</v>
      </c>
      <c r="F300" s="33">
        <v>41091</v>
      </c>
      <c r="G300" s="11" t="s">
        <v>78</v>
      </c>
      <c r="H300" s="37">
        <v>369.83</v>
      </c>
    </row>
    <row r="301" spans="2:8" ht="12.75">
      <c r="B301" s="11" t="s">
        <v>85</v>
      </c>
      <c r="C301" s="11" t="s">
        <v>93</v>
      </c>
      <c r="D301" s="11" t="s">
        <v>99</v>
      </c>
      <c r="E301" s="40" t="s">
        <v>100</v>
      </c>
      <c r="F301" s="33">
        <v>41091</v>
      </c>
      <c r="G301" s="11" t="s">
        <v>78</v>
      </c>
      <c r="H301" s="37">
        <v>1.5</v>
      </c>
    </row>
    <row r="302" spans="2:8" ht="12.75">
      <c r="B302" s="11" t="s">
        <v>85</v>
      </c>
      <c r="C302" s="11" t="s">
        <v>98</v>
      </c>
      <c r="D302" s="11" t="s">
        <v>99</v>
      </c>
      <c r="E302" s="40" t="s">
        <v>100</v>
      </c>
      <c r="F302" s="33">
        <v>41091</v>
      </c>
      <c r="G302" s="11" t="s">
        <v>78</v>
      </c>
      <c r="H302" s="37">
        <v>393.59</v>
      </c>
    </row>
    <row r="303" spans="2:8" ht="12.75">
      <c r="B303" s="11" t="s">
        <v>85</v>
      </c>
      <c r="C303" s="11" t="s">
        <v>93</v>
      </c>
      <c r="D303" s="11" t="s">
        <v>99</v>
      </c>
      <c r="E303" s="40" t="s">
        <v>100</v>
      </c>
      <c r="F303" s="33">
        <v>41091</v>
      </c>
      <c r="G303" s="11" t="s">
        <v>78</v>
      </c>
      <c r="H303" s="37">
        <v>1.5</v>
      </c>
    </row>
    <row r="304" spans="2:8" ht="12.75">
      <c r="B304" s="11" t="s">
        <v>85</v>
      </c>
      <c r="C304" s="11" t="s">
        <v>89</v>
      </c>
      <c r="D304" s="11" t="s">
        <v>99</v>
      </c>
      <c r="E304" s="40" t="s">
        <v>100</v>
      </c>
      <c r="F304" s="33">
        <v>41091</v>
      </c>
      <c r="G304" s="11" t="s">
        <v>78</v>
      </c>
      <c r="H304" s="37">
        <v>376.04</v>
      </c>
    </row>
    <row r="305" spans="2:8" ht="12.75">
      <c r="B305" s="11" t="s">
        <v>85</v>
      </c>
      <c r="C305" s="11" t="s">
        <v>92</v>
      </c>
      <c r="D305" s="11" t="s">
        <v>99</v>
      </c>
      <c r="E305" s="40" t="s">
        <v>100</v>
      </c>
      <c r="F305" s="33">
        <v>41091</v>
      </c>
      <c r="H305" s="37">
        <v>2.02</v>
      </c>
    </row>
    <row r="306" spans="2:8" ht="12.75">
      <c r="B306" s="11" t="s">
        <v>85</v>
      </c>
      <c r="C306" s="11" t="s">
        <v>90</v>
      </c>
      <c r="D306" s="11" t="s">
        <v>99</v>
      </c>
      <c r="E306" s="40" t="s">
        <v>100</v>
      </c>
      <c r="F306" s="33">
        <v>41091</v>
      </c>
      <c r="H306" s="37">
        <v>1.8</v>
      </c>
    </row>
    <row r="307" spans="2:8" ht="12.75">
      <c r="B307" s="11" t="s">
        <v>85</v>
      </c>
      <c r="C307" s="11" t="s">
        <v>94</v>
      </c>
      <c r="D307" s="11" t="s">
        <v>99</v>
      </c>
      <c r="E307" s="40" t="s">
        <v>100</v>
      </c>
      <c r="F307" s="33">
        <v>41091</v>
      </c>
      <c r="G307" s="11" t="s">
        <v>78</v>
      </c>
      <c r="H307" s="37">
        <v>14.65</v>
      </c>
    </row>
    <row r="308" spans="2:8" ht="12.75">
      <c r="B308" s="11" t="s">
        <v>85</v>
      </c>
      <c r="C308" s="11" t="s">
        <v>95</v>
      </c>
      <c r="D308" s="11" t="s">
        <v>99</v>
      </c>
      <c r="E308" s="40" t="s">
        <v>100</v>
      </c>
      <c r="F308" s="33">
        <v>41091</v>
      </c>
      <c r="G308" s="11" t="s">
        <v>78</v>
      </c>
      <c r="H308" s="37">
        <v>382.64</v>
      </c>
    </row>
    <row r="309" spans="2:8" ht="12.75">
      <c r="B309" s="11" t="s">
        <v>85</v>
      </c>
      <c r="C309" s="11" t="s">
        <v>91</v>
      </c>
      <c r="D309" s="11" t="s">
        <v>99</v>
      </c>
      <c r="E309" s="40" t="s">
        <v>100</v>
      </c>
      <c r="F309" s="33">
        <v>41091</v>
      </c>
      <c r="G309" s="11" t="s">
        <v>78</v>
      </c>
      <c r="H309" s="37">
        <v>4.5</v>
      </c>
    </row>
    <row r="310" spans="2:8" ht="12.75">
      <c r="B310" s="11" t="s">
        <v>85</v>
      </c>
      <c r="C310" s="11" t="s">
        <v>90</v>
      </c>
      <c r="D310" s="11" t="s">
        <v>99</v>
      </c>
      <c r="E310" s="40" t="s">
        <v>100</v>
      </c>
      <c r="F310" s="33">
        <v>41091</v>
      </c>
      <c r="H310" s="37">
        <v>11.5</v>
      </c>
    </row>
    <row r="311" spans="2:8" ht="12.75">
      <c r="B311" s="11" t="s">
        <v>85</v>
      </c>
      <c r="C311" s="11" t="s">
        <v>86</v>
      </c>
      <c r="D311" s="11" t="s">
        <v>99</v>
      </c>
      <c r="E311" s="40" t="s">
        <v>100</v>
      </c>
      <c r="F311" s="33">
        <v>41091</v>
      </c>
      <c r="G311" s="11" t="s">
        <v>80</v>
      </c>
      <c r="H311" s="37">
        <v>46.54</v>
      </c>
    </row>
    <row r="312" spans="2:8" ht="12.75">
      <c r="B312" s="11" t="s">
        <v>85</v>
      </c>
      <c r="C312" s="11" t="s">
        <v>51</v>
      </c>
      <c r="D312" s="11" t="s">
        <v>99</v>
      </c>
      <c r="E312" s="40" t="s">
        <v>100</v>
      </c>
      <c r="F312" s="33">
        <v>41091</v>
      </c>
      <c r="G312" s="11" t="s">
        <v>80</v>
      </c>
      <c r="H312" s="37">
        <v>329.53</v>
      </c>
    </row>
    <row r="313" spans="2:8" ht="12.75">
      <c r="B313" s="11" t="s">
        <v>85</v>
      </c>
      <c r="C313" s="11" t="s">
        <v>87</v>
      </c>
      <c r="D313" s="11" t="s">
        <v>99</v>
      </c>
      <c r="E313" s="40" t="s">
        <v>100</v>
      </c>
      <c r="F313" s="33">
        <v>41091</v>
      </c>
      <c r="G313" s="11" t="s">
        <v>80</v>
      </c>
      <c r="H313" s="37">
        <v>776.11</v>
      </c>
    </row>
    <row r="314" spans="2:8" ht="12.75">
      <c r="B314" s="11" t="s">
        <v>85</v>
      </c>
      <c r="C314" s="11" t="s">
        <v>92</v>
      </c>
      <c r="D314" s="11" t="s">
        <v>99</v>
      </c>
      <c r="E314" s="40" t="s">
        <v>100</v>
      </c>
      <c r="F314" s="33">
        <v>41091</v>
      </c>
      <c r="H314" s="37">
        <v>18.05</v>
      </c>
    </row>
    <row r="315" spans="2:8" ht="12.75">
      <c r="B315" s="11" t="s">
        <v>85</v>
      </c>
      <c r="C315" s="11" t="s">
        <v>90</v>
      </c>
      <c r="D315" s="11" t="s">
        <v>99</v>
      </c>
      <c r="E315" s="40" t="s">
        <v>100</v>
      </c>
      <c r="F315" s="33">
        <v>41091</v>
      </c>
      <c r="H315" s="37">
        <v>20.85</v>
      </c>
    </row>
    <row r="316" spans="2:8" ht="12.75">
      <c r="B316" s="11" t="s">
        <v>85</v>
      </c>
      <c r="C316" s="11" t="s">
        <v>86</v>
      </c>
      <c r="D316" s="11" t="s">
        <v>99</v>
      </c>
      <c r="E316" s="40" t="s">
        <v>100</v>
      </c>
      <c r="F316" s="33">
        <v>41091</v>
      </c>
      <c r="G316" s="11" t="s">
        <v>78</v>
      </c>
      <c r="H316" s="37">
        <v>23.27</v>
      </c>
    </row>
    <row r="317" spans="2:8" ht="12.75">
      <c r="B317" s="11" t="s">
        <v>85</v>
      </c>
      <c r="C317" s="11" t="s">
        <v>87</v>
      </c>
      <c r="D317" s="11" t="s">
        <v>99</v>
      </c>
      <c r="E317" s="40" t="s">
        <v>100</v>
      </c>
      <c r="F317" s="33">
        <v>41091</v>
      </c>
      <c r="G317" s="11" t="s">
        <v>78</v>
      </c>
      <c r="H317" s="37">
        <v>369.83</v>
      </c>
    </row>
    <row r="318" spans="2:8" ht="12.75">
      <c r="B318" s="11" t="s">
        <v>85</v>
      </c>
      <c r="C318" s="11" t="s">
        <v>90</v>
      </c>
      <c r="D318" s="11" t="s">
        <v>99</v>
      </c>
      <c r="E318" s="40" t="s">
        <v>100</v>
      </c>
      <c r="F318" s="33">
        <v>41091</v>
      </c>
      <c r="H318" s="37">
        <v>1.8</v>
      </c>
    </row>
    <row r="319" spans="2:8" ht="12.75">
      <c r="B319" s="11" t="s">
        <v>85</v>
      </c>
      <c r="C319" s="11" t="s">
        <v>86</v>
      </c>
      <c r="D319" s="11" t="s">
        <v>99</v>
      </c>
      <c r="E319" s="40" t="s">
        <v>100</v>
      </c>
      <c r="F319" s="33">
        <v>41091</v>
      </c>
      <c r="G319" s="11" t="s">
        <v>78</v>
      </c>
      <c r="H319" s="37">
        <v>23.27</v>
      </c>
    </row>
    <row r="320" spans="2:8" ht="12.75">
      <c r="B320" s="11" t="s">
        <v>85</v>
      </c>
      <c r="C320" s="11" t="s">
        <v>87</v>
      </c>
      <c r="D320" s="11" t="s">
        <v>99</v>
      </c>
      <c r="E320" s="40" t="s">
        <v>100</v>
      </c>
      <c r="F320" s="33">
        <v>41091</v>
      </c>
      <c r="G320" s="11" t="s">
        <v>78</v>
      </c>
      <c r="H320" s="37">
        <v>369.83</v>
      </c>
    </row>
    <row r="321" spans="2:8" ht="12.75">
      <c r="B321" s="11" t="s">
        <v>85</v>
      </c>
      <c r="C321" s="11" t="s">
        <v>91</v>
      </c>
      <c r="D321" s="11" t="s">
        <v>99</v>
      </c>
      <c r="E321" s="40" t="s">
        <v>100</v>
      </c>
      <c r="F321" s="33">
        <v>41091</v>
      </c>
      <c r="G321" s="11" t="s">
        <v>78</v>
      </c>
      <c r="H321" s="37">
        <v>4.5</v>
      </c>
    </row>
    <row r="322" spans="2:8" ht="12.75">
      <c r="B322" s="11" t="s">
        <v>85</v>
      </c>
      <c r="C322" s="11" t="s">
        <v>90</v>
      </c>
      <c r="D322" s="11" t="s">
        <v>99</v>
      </c>
      <c r="E322" s="40" t="s">
        <v>100</v>
      </c>
      <c r="F322" s="33">
        <v>41091</v>
      </c>
      <c r="H322" s="37">
        <v>11.5</v>
      </c>
    </row>
    <row r="323" spans="2:8" ht="12.75">
      <c r="B323" s="11" t="s">
        <v>85</v>
      </c>
      <c r="C323" s="11" t="s">
        <v>94</v>
      </c>
      <c r="D323" s="11" t="s">
        <v>99</v>
      </c>
      <c r="E323" s="40" t="s">
        <v>100</v>
      </c>
      <c r="F323" s="33">
        <v>41091</v>
      </c>
      <c r="G323" s="11" t="s">
        <v>78</v>
      </c>
      <c r="H323" s="37">
        <v>14.65</v>
      </c>
    </row>
    <row r="324" spans="2:8" ht="12.75">
      <c r="B324" s="11" t="s">
        <v>85</v>
      </c>
      <c r="C324" s="11" t="s">
        <v>51</v>
      </c>
      <c r="D324" s="11" t="s">
        <v>99</v>
      </c>
      <c r="E324" s="40" t="s">
        <v>100</v>
      </c>
      <c r="F324" s="33">
        <v>41091</v>
      </c>
      <c r="G324" s="11" t="s">
        <v>78</v>
      </c>
      <c r="H324" s="37">
        <v>198.55</v>
      </c>
    </row>
    <row r="325" spans="2:8" ht="12.75">
      <c r="B325" s="11" t="s">
        <v>85</v>
      </c>
      <c r="C325" s="11" t="s">
        <v>87</v>
      </c>
      <c r="D325" s="11" t="s">
        <v>99</v>
      </c>
      <c r="E325" s="40" t="s">
        <v>100</v>
      </c>
      <c r="F325" s="33">
        <v>41091</v>
      </c>
      <c r="G325" s="11" t="s">
        <v>78</v>
      </c>
      <c r="H325" s="37">
        <v>369.83</v>
      </c>
    </row>
    <row r="326" spans="2:8" ht="12.75">
      <c r="B326" s="11" t="s">
        <v>85</v>
      </c>
      <c r="C326" s="11" t="s">
        <v>88</v>
      </c>
      <c r="D326" s="11" t="s">
        <v>99</v>
      </c>
      <c r="E326" s="40" t="s">
        <v>100</v>
      </c>
      <c r="F326" s="33">
        <v>41091</v>
      </c>
      <c r="G326" s="11" t="s">
        <v>78</v>
      </c>
      <c r="H326" s="37">
        <v>3</v>
      </c>
    </row>
    <row r="327" spans="2:8" ht="12.75">
      <c r="B327" s="11" t="s">
        <v>85</v>
      </c>
      <c r="C327" s="11" t="s">
        <v>90</v>
      </c>
      <c r="D327" s="11" t="s">
        <v>99</v>
      </c>
      <c r="E327" s="40" t="s">
        <v>100</v>
      </c>
      <c r="F327" s="33">
        <v>41091</v>
      </c>
      <c r="H327" s="37">
        <v>2.2</v>
      </c>
    </row>
    <row r="328" spans="2:8" ht="12.75">
      <c r="B328" s="11" t="s">
        <v>85</v>
      </c>
      <c r="C328" s="11" t="s">
        <v>95</v>
      </c>
      <c r="D328" s="11" t="s">
        <v>99</v>
      </c>
      <c r="E328" s="40" t="s">
        <v>100</v>
      </c>
      <c r="F328" s="33">
        <v>41091</v>
      </c>
      <c r="G328" s="11" t="s">
        <v>78</v>
      </c>
      <c r="H328" s="37">
        <v>382.64</v>
      </c>
    </row>
    <row r="329" spans="2:8" ht="12.75">
      <c r="B329" s="11" t="s">
        <v>85</v>
      </c>
      <c r="C329" s="11" t="s">
        <v>91</v>
      </c>
      <c r="D329" s="11" t="s">
        <v>99</v>
      </c>
      <c r="E329" s="40" t="s">
        <v>100</v>
      </c>
      <c r="F329" s="33">
        <v>41091</v>
      </c>
      <c r="G329" s="11" t="s">
        <v>78</v>
      </c>
      <c r="H329" s="37">
        <v>4.5</v>
      </c>
    </row>
    <row r="330" spans="2:8" ht="12.75">
      <c r="B330" s="11" t="s">
        <v>85</v>
      </c>
      <c r="C330" s="11" t="s">
        <v>90</v>
      </c>
      <c r="D330" s="11" t="s">
        <v>99</v>
      </c>
      <c r="E330" s="40" t="s">
        <v>100</v>
      </c>
      <c r="F330" s="33">
        <v>41091</v>
      </c>
      <c r="H330" s="37">
        <v>2.2</v>
      </c>
    </row>
    <row r="331" spans="2:8" ht="12.75">
      <c r="B331" s="11" t="s">
        <v>85</v>
      </c>
      <c r="C331" s="11" t="s">
        <v>87</v>
      </c>
      <c r="D331" s="11" t="s">
        <v>99</v>
      </c>
      <c r="E331" s="40" t="s">
        <v>100</v>
      </c>
      <c r="F331" s="33">
        <v>41091</v>
      </c>
      <c r="G331" s="11" t="s">
        <v>78</v>
      </c>
      <c r="H331" s="37">
        <v>369.83</v>
      </c>
    </row>
    <row r="332" spans="2:8" ht="12.75">
      <c r="B332" s="11" t="s">
        <v>85</v>
      </c>
      <c r="C332" s="11" t="s">
        <v>92</v>
      </c>
      <c r="D332" s="11" t="s">
        <v>99</v>
      </c>
      <c r="E332" s="40" t="s">
        <v>100</v>
      </c>
      <c r="F332" s="33">
        <v>41091</v>
      </c>
      <c r="H332" s="37">
        <v>4.68</v>
      </c>
    </row>
    <row r="333" spans="2:8" ht="12.75">
      <c r="B333" s="11" t="s">
        <v>85</v>
      </c>
      <c r="C333" s="11" t="s">
        <v>90</v>
      </c>
      <c r="D333" s="11" t="s">
        <v>99</v>
      </c>
      <c r="E333" s="40" t="s">
        <v>100</v>
      </c>
      <c r="F333" s="33">
        <v>41091</v>
      </c>
      <c r="H333" s="37">
        <v>6.9</v>
      </c>
    </row>
    <row r="334" spans="2:8" ht="12.75">
      <c r="B334" s="11" t="s">
        <v>85</v>
      </c>
      <c r="C334" s="11" t="s">
        <v>91</v>
      </c>
      <c r="D334" s="11" t="s">
        <v>99</v>
      </c>
      <c r="E334" s="40" t="s">
        <v>100</v>
      </c>
      <c r="F334" s="33">
        <v>41091</v>
      </c>
      <c r="G334" s="11" t="s">
        <v>78</v>
      </c>
      <c r="H334" s="37">
        <v>4.5</v>
      </c>
    </row>
    <row r="335" spans="2:8" ht="12.75">
      <c r="B335" s="11" t="s">
        <v>85</v>
      </c>
      <c r="C335" s="11" t="s">
        <v>92</v>
      </c>
      <c r="D335" s="11" t="s">
        <v>99</v>
      </c>
      <c r="E335" s="40" t="s">
        <v>100</v>
      </c>
      <c r="F335" s="33">
        <v>41091</v>
      </c>
      <c r="H335" s="37">
        <v>50.56</v>
      </c>
    </row>
    <row r="336" spans="2:8" ht="12.75">
      <c r="B336" s="11" t="s">
        <v>85</v>
      </c>
      <c r="C336" s="11" t="s">
        <v>90</v>
      </c>
      <c r="D336" s="11" t="s">
        <v>99</v>
      </c>
      <c r="E336" s="40" t="s">
        <v>100</v>
      </c>
      <c r="F336" s="33">
        <v>41091</v>
      </c>
      <c r="H336" s="37">
        <v>7.3</v>
      </c>
    </row>
  </sheetData>
  <sheetProtection/>
  <mergeCells count="2">
    <mergeCell ref="B3:H3"/>
    <mergeCell ref="B4:H4"/>
  </mergeCells>
  <printOptions/>
  <pageMargins left="0.75" right="0.75" top="1" bottom="1" header="0.5" footer="0.5"/>
  <pageSetup fitToHeight="0" fitToWidth="1" horizontalDpi="600" verticalDpi="600" orientation="portrait" scale="75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19" customWidth="1"/>
    <col min="4" max="4" width="15.28125" style="11" customWidth="1"/>
    <col min="5" max="5" width="22.7109375" style="11" customWidth="1"/>
    <col min="6" max="6" width="15.7109375" style="11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70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9">
        <v>9500000</v>
      </c>
    </row>
    <row r="6" spans="2:5" ht="15" thickBot="1">
      <c r="B6" s="25" t="s">
        <v>29</v>
      </c>
      <c r="C6" s="51">
        <f>+C7+C8+F7+F8</f>
        <v>0</v>
      </c>
      <c r="D6" s="12"/>
      <c r="E6" s="25" t="str">
        <f>+'Remittance Summary by Plan'!E10</f>
        <v>SATELLITE ENTITY XYZ</v>
      </c>
    </row>
    <row r="7" spans="2:6" ht="13.5" thickTop="1">
      <c r="B7" s="13" t="s">
        <v>17</v>
      </c>
      <c r="C7" s="14">
        <v>0</v>
      </c>
      <c r="D7" s="15"/>
      <c r="E7" s="14" t="s">
        <v>19</v>
      </c>
      <c r="F7" s="16">
        <v>0</v>
      </c>
    </row>
    <row r="8" spans="2:6" ht="12.75">
      <c r="B8" s="57" t="s">
        <v>18</v>
      </c>
      <c r="C8" s="60">
        <v>0</v>
      </c>
      <c r="D8" s="62"/>
      <c r="E8" s="60" t="s">
        <v>20</v>
      </c>
      <c r="F8" s="63">
        <v>0</v>
      </c>
    </row>
    <row r="9" spans="2:6" ht="12.75">
      <c r="B9" s="56" t="s">
        <v>39</v>
      </c>
      <c r="C9" s="76">
        <f>SUMIF($L:$L,"=1",$M:$M)/2</f>
        <v>0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7" t="s">
        <v>12</v>
      </c>
      <c r="D13" s="27" t="s">
        <v>15</v>
      </c>
      <c r="E13" s="26" t="s">
        <v>14</v>
      </c>
      <c r="F13" s="26" t="s">
        <v>13</v>
      </c>
      <c r="G13" s="20"/>
    </row>
    <row r="14" spans="1:4" ht="12.75">
      <c r="A14" s="11" t="s">
        <v>77</v>
      </c>
      <c r="B14" s="11"/>
      <c r="D14" s="19"/>
    </row>
    <row r="15" spans="1:6" ht="12.75">
      <c r="A15" s="11" t="s">
        <v>81</v>
      </c>
      <c r="B15" s="11"/>
      <c r="D15" s="19"/>
      <c r="F15" s="11">
        <v>0</v>
      </c>
    </row>
    <row r="17" spans="1:5" ht="12.75">
      <c r="A17" s="21" t="s">
        <v>82</v>
      </c>
      <c r="B17" s="22"/>
      <c r="C17" s="23"/>
      <c r="D17" s="33"/>
      <c r="E17" s="24"/>
    </row>
    <row r="18" spans="1:6" ht="12.75">
      <c r="A18" s="11" t="s">
        <v>81</v>
      </c>
      <c r="F18" s="11">
        <v>0</v>
      </c>
    </row>
    <row r="20" ht="12.75">
      <c r="A20" s="11" t="s">
        <v>83</v>
      </c>
    </row>
    <row r="21" spans="1:6" ht="12.75">
      <c r="A21" s="11" t="s">
        <v>81</v>
      </c>
      <c r="F21" s="11">
        <v>0</v>
      </c>
    </row>
    <row r="23" ht="12.75">
      <c r="A23" s="11" t="s">
        <v>84</v>
      </c>
    </row>
    <row r="24" spans="1:6" ht="12.75">
      <c r="A24" s="11" t="s">
        <v>81</v>
      </c>
      <c r="F24" s="11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B15" sqref="B15:C22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19" customWidth="1"/>
    <col min="4" max="4" width="15.28125" style="11" customWidth="1"/>
    <col min="5" max="5" width="22.7109375" style="11" customWidth="1"/>
    <col min="6" max="6" width="15.7109375" style="11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69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9">
        <f>+'Remittance Summary by Plan'!C10</f>
        <v>950000</v>
      </c>
    </row>
    <row r="6" spans="2:5" ht="15" thickBot="1">
      <c r="B6" s="25" t="s">
        <v>29</v>
      </c>
      <c r="C6" s="51">
        <f>+C7+C8+F7+F8</f>
        <v>3061.12</v>
      </c>
      <c r="D6" s="12"/>
      <c r="E6" s="25" t="str">
        <f>+'Remittance Summary by Plan'!E10</f>
        <v>SATELLITE ENTITY XYZ</v>
      </c>
    </row>
    <row r="7" spans="2:6" ht="13.5" thickTop="1">
      <c r="B7" s="13" t="s">
        <v>17</v>
      </c>
      <c r="C7" s="14">
        <v>3061.12</v>
      </c>
      <c r="D7" s="15"/>
      <c r="E7" s="14" t="s">
        <v>19</v>
      </c>
      <c r="F7" s="16">
        <v>0</v>
      </c>
    </row>
    <row r="8" spans="2:6" ht="12.75">
      <c r="B8" s="57" t="s">
        <v>18</v>
      </c>
      <c r="C8" s="60">
        <v>0</v>
      </c>
      <c r="D8" s="62"/>
      <c r="E8" s="60" t="s">
        <v>20</v>
      </c>
      <c r="F8" s="63">
        <v>0</v>
      </c>
    </row>
    <row r="9" spans="2:6" ht="12.75">
      <c r="B9" s="56" t="s">
        <v>39</v>
      </c>
      <c r="C9" s="76">
        <f>SUMIF($L:$L,"=1",$M:$M)/2</f>
        <v>8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7" t="s">
        <v>12</v>
      </c>
      <c r="D13" s="27" t="s">
        <v>15</v>
      </c>
      <c r="E13" s="26" t="s">
        <v>14</v>
      </c>
      <c r="F13" s="26" t="s">
        <v>13</v>
      </c>
      <c r="G13" s="20"/>
    </row>
    <row r="14" spans="1:4" ht="12.75">
      <c r="A14" s="11" t="s">
        <v>77</v>
      </c>
      <c r="B14" s="11"/>
      <c r="D14" s="19"/>
    </row>
    <row r="15" spans="2:13" ht="12.75">
      <c r="B15" s="11" t="s">
        <v>99</v>
      </c>
      <c r="C15" s="40" t="s">
        <v>100</v>
      </c>
      <c r="D15" s="85">
        <v>41091</v>
      </c>
      <c r="E15" s="11" t="s">
        <v>78</v>
      </c>
      <c r="F15" s="11">
        <v>382.64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86">
        <v>41091</v>
      </c>
      <c r="E16" s="11" t="s">
        <v>78</v>
      </c>
      <c r="F16" s="11">
        <v>382.64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11">
        <v>382.64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86">
        <v>41091</v>
      </c>
      <c r="E18" s="11" t="s">
        <v>78</v>
      </c>
      <c r="F18" s="11">
        <v>382.64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86">
        <v>41091</v>
      </c>
      <c r="E19" s="11" t="s">
        <v>78</v>
      </c>
      <c r="F19" s="11">
        <v>382.64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86">
        <v>41091</v>
      </c>
      <c r="E20" s="11" t="s">
        <v>78</v>
      </c>
      <c r="F20" s="11">
        <v>382.64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86">
        <v>41091</v>
      </c>
      <c r="E21" s="11" t="s">
        <v>78</v>
      </c>
      <c r="F21" s="11">
        <v>382.64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86">
        <v>41091</v>
      </c>
      <c r="E22" s="11" t="s">
        <v>78</v>
      </c>
      <c r="F22" s="11">
        <v>382.64</v>
      </c>
      <c r="L22" s="11">
        <v>1</v>
      </c>
      <c r="M22" s="11">
        <v>2</v>
      </c>
    </row>
    <row r="23" spans="1:6" ht="12.75">
      <c r="A23" s="11" t="s">
        <v>81</v>
      </c>
      <c r="F23" s="11">
        <v>3061.12</v>
      </c>
    </row>
    <row r="25" ht="12.75">
      <c r="A25" s="11" t="s">
        <v>82</v>
      </c>
    </row>
    <row r="26" spans="1:6" ht="12.75">
      <c r="A26" s="11" t="s">
        <v>81</v>
      </c>
      <c r="F26" s="11">
        <v>0</v>
      </c>
    </row>
    <row r="28" ht="12.75">
      <c r="A28" s="11" t="s">
        <v>83</v>
      </c>
    </row>
    <row r="29" spans="1:6" ht="12.75">
      <c r="A29" s="11" t="s">
        <v>81</v>
      </c>
      <c r="F29" s="11">
        <v>0</v>
      </c>
    </row>
    <row r="31" ht="12.75">
      <c r="A31" s="11" t="s">
        <v>84</v>
      </c>
    </row>
    <row r="32" spans="1:6" ht="12.75">
      <c r="A32" s="11" t="s">
        <v>81</v>
      </c>
      <c r="F32" s="11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19" customWidth="1"/>
    <col min="4" max="4" width="15.28125" style="11" customWidth="1"/>
    <col min="5" max="5" width="22.7109375" style="11" customWidth="1"/>
    <col min="6" max="6" width="15.7109375" style="11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68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9">
        <f>+'Remittance Summary by Plan'!C10</f>
        <v>950000</v>
      </c>
    </row>
    <row r="6" spans="2:5" ht="15" thickBot="1">
      <c r="B6" s="25" t="s">
        <v>29</v>
      </c>
      <c r="C6" s="51">
        <f>+C7+C8+F7+F8</f>
        <v>0</v>
      </c>
      <c r="D6" s="12"/>
      <c r="E6" s="25" t="str">
        <f>+'Remittance Summary by Plan'!E10</f>
        <v>SATELLITE ENTITY XYZ</v>
      </c>
    </row>
    <row r="7" spans="2:6" ht="13.5" thickTop="1">
      <c r="B7" s="13" t="s">
        <v>17</v>
      </c>
      <c r="C7" s="14">
        <v>0</v>
      </c>
      <c r="D7" s="15"/>
      <c r="E7" s="14" t="s">
        <v>19</v>
      </c>
      <c r="F7" s="16">
        <v>0</v>
      </c>
    </row>
    <row r="8" spans="2:6" ht="12.75">
      <c r="B8" s="57" t="s">
        <v>18</v>
      </c>
      <c r="C8" s="60">
        <v>0</v>
      </c>
      <c r="D8" s="62"/>
      <c r="E8" s="60" t="s">
        <v>20</v>
      </c>
      <c r="F8" s="63">
        <v>0</v>
      </c>
    </row>
    <row r="9" spans="2:6" ht="12.75">
      <c r="B9" s="56" t="s">
        <v>39</v>
      </c>
      <c r="C9" s="76">
        <f>SUMIF($L:$L,"=1",$M:$M)/2</f>
        <v>0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7" t="s">
        <v>12</v>
      </c>
      <c r="D13" s="27" t="s">
        <v>15</v>
      </c>
      <c r="E13" s="26" t="s">
        <v>14</v>
      </c>
      <c r="F13" s="26" t="s">
        <v>13</v>
      </c>
      <c r="G13" s="20"/>
    </row>
    <row r="14" spans="1:4" ht="12.75">
      <c r="A14" s="11" t="s">
        <v>77</v>
      </c>
      <c r="B14" s="11"/>
      <c r="D14" s="19"/>
    </row>
    <row r="15" spans="1:6" ht="12.75">
      <c r="A15" s="11" t="s">
        <v>81</v>
      </c>
      <c r="B15" s="11"/>
      <c r="D15" s="19"/>
      <c r="F15" s="11">
        <v>0</v>
      </c>
    </row>
    <row r="17" spans="1:5" ht="12.75">
      <c r="A17" s="21" t="s">
        <v>82</v>
      </c>
      <c r="B17" s="22"/>
      <c r="C17" s="23"/>
      <c r="D17" s="33"/>
      <c r="E17" s="24"/>
    </row>
    <row r="18" spans="1:6" ht="12.75">
      <c r="A18" s="11" t="s">
        <v>81</v>
      </c>
      <c r="F18" s="11">
        <v>0</v>
      </c>
    </row>
    <row r="20" ht="12.75">
      <c r="A20" s="11" t="s">
        <v>83</v>
      </c>
    </row>
    <row r="21" spans="1:6" ht="12.75">
      <c r="A21" s="11" t="s">
        <v>81</v>
      </c>
      <c r="F21" s="11">
        <v>0</v>
      </c>
    </row>
    <row r="23" ht="12.75">
      <c r="A23" s="11" t="s">
        <v>84</v>
      </c>
    </row>
    <row r="24" spans="1:6" ht="12.75">
      <c r="A24" s="11" t="s">
        <v>81</v>
      </c>
      <c r="F24" s="11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70"/>
  <sheetViews>
    <sheetView zoomScalePageLayoutView="0" workbookViewId="0" topLeftCell="A1">
      <selection activeCell="B15" sqref="B15:C60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72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20006.03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20006.03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46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78</v>
      </c>
      <c r="F15" s="37">
        <v>369.83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33">
        <v>41091</v>
      </c>
      <c r="E16" s="11" t="s">
        <v>78</v>
      </c>
      <c r="F16" s="37">
        <v>369.83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37">
        <v>369.83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33">
        <v>41091</v>
      </c>
      <c r="E18" s="11" t="s">
        <v>78</v>
      </c>
      <c r="F18" s="37">
        <v>369.83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33">
        <v>41091</v>
      </c>
      <c r="E19" s="11" t="s">
        <v>79</v>
      </c>
      <c r="F19" s="37">
        <v>961.5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33">
        <v>41091</v>
      </c>
      <c r="E20" s="11" t="s">
        <v>78</v>
      </c>
      <c r="F20" s="37">
        <v>369.83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33">
        <v>41091</v>
      </c>
      <c r="E21" s="11" t="s">
        <v>78</v>
      </c>
      <c r="F21" s="37">
        <v>369.83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33">
        <v>41091</v>
      </c>
      <c r="E22" s="11" t="s">
        <v>78</v>
      </c>
      <c r="F22" s="37">
        <v>369.83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33">
        <v>41091</v>
      </c>
      <c r="E23" s="11" t="s">
        <v>78</v>
      </c>
      <c r="F23" s="37">
        <v>369.83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33">
        <v>41091</v>
      </c>
      <c r="E24" s="11" t="s">
        <v>78</v>
      </c>
      <c r="F24" s="37">
        <v>369.83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33">
        <v>41091</v>
      </c>
      <c r="E25" s="11" t="s">
        <v>78</v>
      </c>
      <c r="F25" s="37">
        <v>369.83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33">
        <v>41091</v>
      </c>
      <c r="E26" s="11" t="s">
        <v>80</v>
      </c>
      <c r="F26" s="37">
        <v>776.11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33">
        <v>41091</v>
      </c>
      <c r="E27" s="11" t="s">
        <v>78</v>
      </c>
      <c r="F27" s="37">
        <v>369.83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33">
        <v>41091</v>
      </c>
      <c r="E28" s="11" t="s">
        <v>78</v>
      </c>
      <c r="F28" s="37">
        <v>369.83</v>
      </c>
      <c r="L28" s="11">
        <v>1</v>
      </c>
      <c r="M28" s="11">
        <v>2</v>
      </c>
    </row>
    <row r="29" spans="2:13" ht="12.75">
      <c r="B29" s="11" t="s">
        <v>99</v>
      </c>
      <c r="C29" s="40" t="s">
        <v>100</v>
      </c>
      <c r="D29" s="33">
        <v>41091</v>
      </c>
      <c r="E29" s="11" t="s">
        <v>78</v>
      </c>
      <c r="F29" s="37">
        <v>369.83</v>
      </c>
      <c r="L29" s="11">
        <v>1</v>
      </c>
      <c r="M29" s="11">
        <v>2</v>
      </c>
    </row>
    <row r="30" spans="2:13" ht="12.75">
      <c r="B30" s="11" t="s">
        <v>99</v>
      </c>
      <c r="C30" s="40" t="s">
        <v>100</v>
      </c>
      <c r="D30" s="33">
        <v>41091</v>
      </c>
      <c r="E30" s="11" t="s">
        <v>78</v>
      </c>
      <c r="F30" s="37">
        <v>369.83</v>
      </c>
      <c r="L30" s="11">
        <v>1</v>
      </c>
      <c r="M30" s="11">
        <v>2</v>
      </c>
    </row>
    <row r="31" spans="2:13" ht="12.75">
      <c r="B31" s="11" t="s">
        <v>99</v>
      </c>
      <c r="C31" s="40" t="s">
        <v>100</v>
      </c>
      <c r="D31" s="33">
        <v>41091</v>
      </c>
      <c r="E31" s="11" t="s">
        <v>78</v>
      </c>
      <c r="F31" s="37">
        <v>369.83</v>
      </c>
      <c r="L31" s="11">
        <v>1</v>
      </c>
      <c r="M31" s="11">
        <v>2</v>
      </c>
    </row>
    <row r="32" spans="2:13" ht="12.75">
      <c r="B32" s="11" t="s">
        <v>99</v>
      </c>
      <c r="C32" s="40" t="s">
        <v>100</v>
      </c>
      <c r="D32" s="33">
        <v>41091</v>
      </c>
      <c r="E32" s="11" t="s">
        <v>78</v>
      </c>
      <c r="F32" s="37">
        <v>369.83</v>
      </c>
      <c r="L32" s="11">
        <v>1</v>
      </c>
      <c r="M32" s="11">
        <v>2</v>
      </c>
    </row>
    <row r="33" spans="2:13" ht="12.75">
      <c r="B33" s="11" t="s">
        <v>99</v>
      </c>
      <c r="C33" s="40" t="s">
        <v>100</v>
      </c>
      <c r="D33" s="33">
        <v>41091</v>
      </c>
      <c r="E33" s="11" t="s">
        <v>78</v>
      </c>
      <c r="F33" s="37">
        <v>369.83</v>
      </c>
      <c r="L33" s="11">
        <v>1</v>
      </c>
      <c r="M33" s="11">
        <v>2</v>
      </c>
    </row>
    <row r="34" spans="2:13" ht="12.75">
      <c r="B34" s="11" t="s">
        <v>99</v>
      </c>
      <c r="C34" s="40" t="s">
        <v>100</v>
      </c>
      <c r="D34" s="33">
        <v>41091</v>
      </c>
      <c r="E34" s="11" t="s">
        <v>78</v>
      </c>
      <c r="F34" s="37">
        <v>369.83</v>
      </c>
      <c r="L34" s="11">
        <v>1</v>
      </c>
      <c r="M34" s="11">
        <v>2</v>
      </c>
    </row>
    <row r="35" spans="2:13" ht="12.75">
      <c r="B35" s="11" t="s">
        <v>99</v>
      </c>
      <c r="C35" s="40" t="s">
        <v>100</v>
      </c>
      <c r="D35" s="33">
        <v>41091</v>
      </c>
      <c r="E35" s="11" t="s">
        <v>78</v>
      </c>
      <c r="F35" s="37">
        <v>369.83</v>
      </c>
      <c r="L35" s="11">
        <v>1</v>
      </c>
      <c r="M35" s="11">
        <v>2</v>
      </c>
    </row>
    <row r="36" spans="2:13" ht="12.75">
      <c r="B36" s="11" t="s">
        <v>99</v>
      </c>
      <c r="C36" s="40" t="s">
        <v>100</v>
      </c>
      <c r="D36" s="33">
        <v>41091</v>
      </c>
      <c r="E36" s="11" t="s">
        <v>78</v>
      </c>
      <c r="F36" s="37">
        <v>369.83</v>
      </c>
      <c r="L36" s="11">
        <v>1</v>
      </c>
      <c r="M36" s="11">
        <v>2</v>
      </c>
    </row>
    <row r="37" spans="2:13" ht="12.75">
      <c r="B37" s="11" t="s">
        <v>99</v>
      </c>
      <c r="C37" s="40" t="s">
        <v>100</v>
      </c>
      <c r="D37" s="33">
        <v>41091</v>
      </c>
      <c r="E37" s="11" t="s">
        <v>78</v>
      </c>
      <c r="F37" s="37">
        <v>369.83</v>
      </c>
      <c r="L37" s="11">
        <v>1</v>
      </c>
      <c r="M37" s="11">
        <v>2</v>
      </c>
    </row>
    <row r="38" spans="2:13" ht="12.75">
      <c r="B38" s="11" t="s">
        <v>99</v>
      </c>
      <c r="C38" s="40" t="s">
        <v>100</v>
      </c>
      <c r="D38" s="33">
        <v>41091</v>
      </c>
      <c r="E38" s="11" t="s">
        <v>78</v>
      </c>
      <c r="F38" s="37">
        <v>369.83</v>
      </c>
      <c r="L38" s="11">
        <v>1</v>
      </c>
      <c r="M38" s="11">
        <v>2</v>
      </c>
    </row>
    <row r="39" spans="2:13" ht="12.75">
      <c r="B39" s="11" t="s">
        <v>99</v>
      </c>
      <c r="C39" s="40" t="s">
        <v>100</v>
      </c>
      <c r="D39" s="33">
        <v>41091</v>
      </c>
      <c r="E39" s="11" t="s">
        <v>78</v>
      </c>
      <c r="F39" s="37">
        <v>369.83</v>
      </c>
      <c r="L39" s="11">
        <v>1</v>
      </c>
      <c r="M39" s="11">
        <v>2</v>
      </c>
    </row>
    <row r="40" spans="2:13" ht="12.75">
      <c r="B40" s="11" t="s">
        <v>99</v>
      </c>
      <c r="C40" s="40" t="s">
        <v>100</v>
      </c>
      <c r="D40" s="33">
        <v>41091</v>
      </c>
      <c r="E40" s="11" t="s">
        <v>79</v>
      </c>
      <c r="F40" s="37">
        <v>961.5</v>
      </c>
      <c r="L40" s="11">
        <v>1</v>
      </c>
      <c r="M40" s="11">
        <v>2</v>
      </c>
    </row>
    <row r="41" spans="2:13" ht="12.75">
      <c r="B41" s="11" t="s">
        <v>99</v>
      </c>
      <c r="C41" s="40" t="s">
        <v>100</v>
      </c>
      <c r="D41" s="33">
        <v>41091</v>
      </c>
      <c r="E41" s="11" t="s">
        <v>78</v>
      </c>
      <c r="F41" s="37">
        <v>369.83</v>
      </c>
      <c r="L41" s="11">
        <v>1</v>
      </c>
      <c r="M41" s="11">
        <v>2</v>
      </c>
    </row>
    <row r="42" spans="2:13" ht="12.75">
      <c r="B42" s="11" t="s">
        <v>99</v>
      </c>
      <c r="C42" s="40" t="s">
        <v>100</v>
      </c>
      <c r="D42" s="33">
        <v>41091</v>
      </c>
      <c r="E42" s="11" t="s">
        <v>80</v>
      </c>
      <c r="F42" s="37">
        <v>776.11</v>
      </c>
      <c r="L42" s="11">
        <v>1</v>
      </c>
      <c r="M42" s="11">
        <v>2</v>
      </c>
    </row>
    <row r="43" spans="2:13" ht="12.75">
      <c r="B43" s="11" t="s">
        <v>99</v>
      </c>
      <c r="C43" s="40" t="s">
        <v>100</v>
      </c>
      <c r="D43" s="33">
        <v>41091</v>
      </c>
      <c r="E43" s="11" t="s">
        <v>78</v>
      </c>
      <c r="F43" s="37">
        <v>369.83</v>
      </c>
      <c r="L43" s="11">
        <v>1</v>
      </c>
      <c r="M43" s="11">
        <v>2</v>
      </c>
    </row>
    <row r="44" spans="2:13" ht="12.75">
      <c r="B44" s="11" t="s">
        <v>99</v>
      </c>
      <c r="C44" s="40" t="s">
        <v>100</v>
      </c>
      <c r="D44" s="33">
        <v>41091</v>
      </c>
      <c r="E44" s="11" t="s">
        <v>78</v>
      </c>
      <c r="F44" s="37">
        <v>369.83</v>
      </c>
      <c r="L44" s="11">
        <v>1</v>
      </c>
      <c r="M44" s="11">
        <v>2</v>
      </c>
    </row>
    <row r="45" spans="2:13" ht="12.75">
      <c r="B45" s="11" t="s">
        <v>99</v>
      </c>
      <c r="C45" s="40" t="s">
        <v>100</v>
      </c>
      <c r="D45" s="33">
        <v>41091</v>
      </c>
      <c r="E45" s="11" t="s">
        <v>78</v>
      </c>
      <c r="F45" s="37">
        <v>369.83</v>
      </c>
      <c r="L45" s="11">
        <v>1</v>
      </c>
      <c r="M45" s="11">
        <v>2</v>
      </c>
    </row>
    <row r="46" spans="2:13" ht="12.75">
      <c r="B46" s="11" t="s">
        <v>99</v>
      </c>
      <c r="C46" s="40" t="s">
        <v>100</v>
      </c>
      <c r="D46" s="33">
        <v>41091</v>
      </c>
      <c r="E46" s="11" t="s">
        <v>78</v>
      </c>
      <c r="F46" s="37">
        <v>369.83</v>
      </c>
      <c r="L46" s="11">
        <v>1</v>
      </c>
      <c r="M46" s="11">
        <v>2</v>
      </c>
    </row>
    <row r="47" spans="2:13" ht="12.75">
      <c r="B47" s="11" t="s">
        <v>99</v>
      </c>
      <c r="C47" s="40" t="s">
        <v>100</v>
      </c>
      <c r="D47" s="33">
        <v>41091</v>
      </c>
      <c r="E47" s="11" t="s">
        <v>78</v>
      </c>
      <c r="F47" s="37">
        <v>369.83</v>
      </c>
      <c r="L47" s="11">
        <v>1</v>
      </c>
      <c r="M47" s="11">
        <v>2</v>
      </c>
    </row>
    <row r="48" spans="2:13" ht="12.75">
      <c r="B48" s="11" t="s">
        <v>99</v>
      </c>
      <c r="C48" s="40" t="s">
        <v>100</v>
      </c>
      <c r="D48" s="33">
        <v>41091</v>
      </c>
      <c r="E48" s="11" t="s">
        <v>78</v>
      </c>
      <c r="F48" s="37">
        <v>369.83</v>
      </c>
      <c r="L48" s="11">
        <v>1</v>
      </c>
      <c r="M48" s="11">
        <v>2</v>
      </c>
    </row>
    <row r="49" spans="2:13" ht="12.75">
      <c r="B49" s="11" t="s">
        <v>99</v>
      </c>
      <c r="C49" s="40" t="s">
        <v>100</v>
      </c>
      <c r="D49" s="33">
        <v>41091</v>
      </c>
      <c r="E49" s="11" t="s">
        <v>78</v>
      </c>
      <c r="F49" s="37">
        <v>369.83</v>
      </c>
      <c r="L49" s="11">
        <v>1</v>
      </c>
      <c r="M49" s="11">
        <v>2</v>
      </c>
    </row>
    <row r="50" spans="2:13" ht="12.75">
      <c r="B50" s="11" t="s">
        <v>99</v>
      </c>
      <c r="C50" s="40" t="s">
        <v>100</v>
      </c>
      <c r="D50" s="33">
        <v>41091</v>
      </c>
      <c r="E50" s="11" t="s">
        <v>78</v>
      </c>
      <c r="F50" s="37">
        <v>369.83</v>
      </c>
      <c r="L50" s="11">
        <v>1</v>
      </c>
      <c r="M50" s="11">
        <v>2</v>
      </c>
    </row>
    <row r="51" spans="2:13" ht="12.75">
      <c r="B51" s="11" t="s">
        <v>99</v>
      </c>
      <c r="C51" s="40" t="s">
        <v>100</v>
      </c>
      <c r="D51" s="33">
        <v>41091</v>
      </c>
      <c r="E51" s="11" t="s">
        <v>79</v>
      </c>
      <c r="F51" s="37">
        <v>961.5</v>
      </c>
      <c r="L51" s="11">
        <v>1</v>
      </c>
      <c r="M51" s="11">
        <v>2</v>
      </c>
    </row>
    <row r="52" spans="2:13" ht="12.75">
      <c r="B52" s="11" t="s">
        <v>99</v>
      </c>
      <c r="C52" s="40" t="s">
        <v>100</v>
      </c>
      <c r="D52" s="33">
        <v>41091</v>
      </c>
      <c r="E52" s="11" t="s">
        <v>78</v>
      </c>
      <c r="F52" s="37">
        <v>369.83</v>
      </c>
      <c r="L52" s="11">
        <v>1</v>
      </c>
      <c r="M52" s="11">
        <v>2</v>
      </c>
    </row>
    <row r="53" spans="2:13" ht="12.75">
      <c r="B53" s="11" t="s">
        <v>99</v>
      </c>
      <c r="C53" s="40" t="s">
        <v>100</v>
      </c>
      <c r="D53" s="33">
        <v>41091</v>
      </c>
      <c r="E53" s="11" t="s">
        <v>78</v>
      </c>
      <c r="F53" s="37">
        <v>369.83</v>
      </c>
      <c r="L53" s="11">
        <v>1</v>
      </c>
      <c r="M53" s="11">
        <v>2</v>
      </c>
    </row>
    <row r="54" spans="2:13" ht="12.75">
      <c r="B54" s="11" t="s">
        <v>99</v>
      </c>
      <c r="C54" s="40" t="s">
        <v>100</v>
      </c>
      <c r="D54" s="33">
        <v>41091</v>
      </c>
      <c r="E54" s="11" t="s">
        <v>78</v>
      </c>
      <c r="F54" s="37">
        <v>369.83</v>
      </c>
      <c r="L54" s="11">
        <v>1</v>
      </c>
      <c r="M54" s="11">
        <v>2</v>
      </c>
    </row>
    <row r="55" spans="2:13" ht="12.75">
      <c r="B55" s="11" t="s">
        <v>99</v>
      </c>
      <c r="C55" s="40" t="s">
        <v>100</v>
      </c>
      <c r="D55" s="33">
        <v>41091</v>
      </c>
      <c r="E55" s="11" t="s">
        <v>78</v>
      </c>
      <c r="F55" s="37">
        <v>369.83</v>
      </c>
      <c r="L55" s="11">
        <v>1</v>
      </c>
      <c r="M55" s="11">
        <v>2</v>
      </c>
    </row>
    <row r="56" spans="2:13" ht="12.75">
      <c r="B56" s="11" t="s">
        <v>99</v>
      </c>
      <c r="C56" s="40" t="s">
        <v>100</v>
      </c>
      <c r="D56" s="33">
        <v>41091</v>
      </c>
      <c r="E56" s="11" t="s">
        <v>80</v>
      </c>
      <c r="F56" s="37">
        <v>776.11</v>
      </c>
      <c r="L56" s="11">
        <v>1</v>
      </c>
      <c r="M56" s="11">
        <v>2</v>
      </c>
    </row>
    <row r="57" spans="2:13" ht="12.75">
      <c r="B57" s="11" t="s">
        <v>99</v>
      </c>
      <c r="C57" s="40" t="s">
        <v>100</v>
      </c>
      <c r="D57" s="33">
        <v>41091</v>
      </c>
      <c r="E57" s="11" t="s">
        <v>78</v>
      </c>
      <c r="F57" s="37">
        <v>369.83</v>
      </c>
      <c r="L57" s="11">
        <v>1</v>
      </c>
      <c r="M57" s="11">
        <v>2</v>
      </c>
    </row>
    <row r="58" spans="2:13" ht="12.75">
      <c r="B58" s="11" t="s">
        <v>99</v>
      </c>
      <c r="C58" s="40" t="s">
        <v>100</v>
      </c>
      <c r="D58" s="33">
        <v>41091</v>
      </c>
      <c r="E58" s="11" t="s">
        <v>78</v>
      </c>
      <c r="F58" s="37">
        <v>369.83</v>
      </c>
      <c r="L58" s="11">
        <v>1</v>
      </c>
      <c r="M58" s="11">
        <v>2</v>
      </c>
    </row>
    <row r="59" spans="2:13" ht="12.75">
      <c r="B59" s="11" t="s">
        <v>99</v>
      </c>
      <c r="C59" s="40" t="s">
        <v>100</v>
      </c>
      <c r="D59" s="33">
        <v>41091</v>
      </c>
      <c r="E59" s="11" t="s">
        <v>78</v>
      </c>
      <c r="F59" s="37">
        <v>369.83</v>
      </c>
      <c r="L59" s="11">
        <v>1</v>
      </c>
      <c r="M59" s="11">
        <v>2</v>
      </c>
    </row>
    <row r="60" spans="2:13" ht="12.75">
      <c r="B60" s="11" t="s">
        <v>99</v>
      </c>
      <c r="C60" s="40" t="s">
        <v>100</v>
      </c>
      <c r="D60" s="33">
        <v>41091</v>
      </c>
      <c r="E60" s="11" t="s">
        <v>78</v>
      </c>
      <c r="F60" s="37">
        <v>369.83</v>
      </c>
      <c r="L60" s="11">
        <v>1</v>
      </c>
      <c r="M60" s="11">
        <v>2</v>
      </c>
    </row>
    <row r="61" spans="1:6" ht="12.75">
      <c r="A61" s="11" t="s">
        <v>81</v>
      </c>
      <c r="F61" s="37">
        <v>20006.03</v>
      </c>
    </row>
    <row r="63" ht="12.75">
      <c r="A63" s="11" t="s">
        <v>82</v>
      </c>
    </row>
    <row r="64" spans="1:6" ht="12.75">
      <c r="A64" s="11" t="s">
        <v>81</v>
      </c>
      <c r="F64" s="37">
        <v>0</v>
      </c>
    </row>
    <row r="66" ht="12.75">
      <c r="A66" s="11" t="s">
        <v>83</v>
      </c>
    </row>
    <row r="67" spans="1:6" ht="12.75">
      <c r="A67" s="11" t="s">
        <v>81</v>
      </c>
      <c r="F67" s="37">
        <v>0</v>
      </c>
    </row>
    <row r="69" ht="12.75">
      <c r="A69" s="11" t="s">
        <v>84</v>
      </c>
    </row>
    <row r="70" spans="1:6" ht="12.75">
      <c r="A70" s="11" t="s">
        <v>81</v>
      </c>
      <c r="F70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15" sqref="B15:C15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71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832.84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832.84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1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80</v>
      </c>
      <c r="F15" s="37">
        <v>832.84</v>
      </c>
      <c r="L15" s="11">
        <v>1</v>
      </c>
      <c r="M15" s="11">
        <v>2</v>
      </c>
    </row>
    <row r="16" spans="1:6" ht="12.75">
      <c r="A16" s="11" t="s">
        <v>81</v>
      </c>
      <c r="F16" s="37">
        <v>832.84</v>
      </c>
    </row>
    <row r="17" spans="1:5" ht="12.75">
      <c r="A17" s="21"/>
      <c r="B17" s="22"/>
      <c r="C17" s="41"/>
      <c r="E17" s="24"/>
    </row>
    <row r="18" ht="12.75">
      <c r="A18" s="11" t="s">
        <v>82</v>
      </c>
    </row>
    <row r="19" spans="1:6" ht="12.75">
      <c r="A19" s="11" t="s">
        <v>81</v>
      </c>
      <c r="F19" s="37">
        <v>0</v>
      </c>
    </row>
    <row r="21" ht="12.75">
      <c r="A21" s="11" t="s">
        <v>83</v>
      </c>
    </row>
    <row r="22" spans="1:6" ht="12.75">
      <c r="A22" s="11" t="s">
        <v>81</v>
      </c>
      <c r="F22" s="37">
        <v>0</v>
      </c>
    </row>
    <row r="24" ht="12.75">
      <c r="A24" s="11" t="s">
        <v>84</v>
      </c>
    </row>
    <row r="25" spans="1:6" ht="12.75">
      <c r="A25" s="11" t="s">
        <v>81</v>
      </c>
      <c r="F25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15" sqref="B15:C42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21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12296.53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12296.53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28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78</v>
      </c>
      <c r="F15" s="37">
        <v>376.04</v>
      </c>
      <c r="L15" s="11">
        <v>1</v>
      </c>
      <c r="M15" s="11">
        <v>2</v>
      </c>
    </row>
    <row r="16" spans="2:13" ht="12.75">
      <c r="B16" s="11" t="s">
        <v>99</v>
      </c>
      <c r="C16" s="40" t="s">
        <v>100</v>
      </c>
      <c r="D16" s="33">
        <v>41091</v>
      </c>
      <c r="E16" s="11" t="s">
        <v>79</v>
      </c>
      <c r="F16" s="37">
        <v>940.09</v>
      </c>
      <c r="L16" s="11">
        <v>1</v>
      </c>
      <c r="M16" s="11">
        <v>2</v>
      </c>
    </row>
    <row r="17" spans="1:13" ht="12.75">
      <c r="A17" s="21"/>
      <c r="B17" s="11" t="s">
        <v>99</v>
      </c>
      <c r="C17" s="40" t="s">
        <v>100</v>
      </c>
      <c r="D17" s="33">
        <v>41091</v>
      </c>
      <c r="E17" s="24" t="s">
        <v>78</v>
      </c>
      <c r="F17" s="37">
        <v>376.04</v>
      </c>
      <c r="L17" s="11">
        <v>1</v>
      </c>
      <c r="M17" s="11">
        <v>2</v>
      </c>
    </row>
    <row r="18" spans="2:13" ht="12.75">
      <c r="B18" s="11" t="s">
        <v>99</v>
      </c>
      <c r="C18" s="40" t="s">
        <v>100</v>
      </c>
      <c r="D18" s="33">
        <v>41091</v>
      </c>
      <c r="E18" s="11" t="s">
        <v>78</v>
      </c>
      <c r="F18" s="37">
        <v>376.04</v>
      </c>
      <c r="L18" s="11">
        <v>1</v>
      </c>
      <c r="M18" s="11">
        <v>2</v>
      </c>
    </row>
    <row r="19" spans="2:13" ht="12.75">
      <c r="B19" s="11" t="s">
        <v>99</v>
      </c>
      <c r="C19" s="40" t="s">
        <v>100</v>
      </c>
      <c r="D19" s="33">
        <v>41091</v>
      </c>
      <c r="E19" s="11" t="s">
        <v>78</v>
      </c>
      <c r="F19" s="37">
        <v>376.04</v>
      </c>
      <c r="L19" s="11">
        <v>1</v>
      </c>
      <c r="M19" s="11">
        <v>2</v>
      </c>
    </row>
    <row r="20" spans="2:13" ht="12.75">
      <c r="B20" s="11" t="s">
        <v>99</v>
      </c>
      <c r="C20" s="40" t="s">
        <v>100</v>
      </c>
      <c r="D20" s="33">
        <v>41091</v>
      </c>
      <c r="E20" s="11" t="s">
        <v>78</v>
      </c>
      <c r="F20" s="37">
        <v>376.04</v>
      </c>
      <c r="L20" s="11">
        <v>1</v>
      </c>
      <c r="M20" s="11">
        <v>2</v>
      </c>
    </row>
    <row r="21" spans="2:13" ht="12.75">
      <c r="B21" s="11" t="s">
        <v>99</v>
      </c>
      <c r="C21" s="40" t="s">
        <v>100</v>
      </c>
      <c r="D21" s="33">
        <v>41091</v>
      </c>
      <c r="E21" s="11" t="s">
        <v>78</v>
      </c>
      <c r="F21" s="37">
        <v>376.04</v>
      </c>
      <c r="L21" s="11">
        <v>1</v>
      </c>
      <c r="M21" s="11">
        <v>2</v>
      </c>
    </row>
    <row r="22" spans="2:13" ht="12.75">
      <c r="B22" s="11" t="s">
        <v>99</v>
      </c>
      <c r="C22" s="40" t="s">
        <v>100</v>
      </c>
      <c r="D22" s="33">
        <v>41091</v>
      </c>
      <c r="E22" s="11" t="s">
        <v>80</v>
      </c>
      <c r="F22" s="37">
        <v>676.88</v>
      </c>
      <c r="L22" s="11">
        <v>1</v>
      </c>
      <c r="M22" s="11">
        <v>2</v>
      </c>
    </row>
    <row r="23" spans="2:13" ht="12.75">
      <c r="B23" s="11" t="s">
        <v>99</v>
      </c>
      <c r="C23" s="40" t="s">
        <v>100</v>
      </c>
      <c r="D23" s="33">
        <v>41091</v>
      </c>
      <c r="E23" s="11" t="s">
        <v>80</v>
      </c>
      <c r="F23" s="37">
        <v>676.88</v>
      </c>
      <c r="L23" s="11">
        <v>1</v>
      </c>
      <c r="M23" s="11">
        <v>2</v>
      </c>
    </row>
    <row r="24" spans="2:13" ht="12.75">
      <c r="B24" s="11" t="s">
        <v>99</v>
      </c>
      <c r="C24" s="40" t="s">
        <v>100</v>
      </c>
      <c r="D24" s="33">
        <v>41091</v>
      </c>
      <c r="E24" s="11" t="s">
        <v>78</v>
      </c>
      <c r="F24" s="37">
        <v>376.04</v>
      </c>
      <c r="L24" s="11">
        <v>1</v>
      </c>
      <c r="M24" s="11">
        <v>2</v>
      </c>
    </row>
    <row r="25" spans="2:13" ht="12.75">
      <c r="B25" s="11" t="s">
        <v>99</v>
      </c>
      <c r="C25" s="40" t="s">
        <v>100</v>
      </c>
      <c r="D25" s="33">
        <v>41091</v>
      </c>
      <c r="E25" s="11" t="s">
        <v>78</v>
      </c>
      <c r="F25" s="37">
        <v>376.04</v>
      </c>
      <c r="L25" s="11">
        <v>1</v>
      </c>
      <c r="M25" s="11">
        <v>2</v>
      </c>
    </row>
    <row r="26" spans="2:13" ht="12.75">
      <c r="B26" s="11" t="s">
        <v>99</v>
      </c>
      <c r="C26" s="40" t="s">
        <v>100</v>
      </c>
      <c r="D26" s="33">
        <v>41091</v>
      </c>
      <c r="E26" s="11" t="s">
        <v>78</v>
      </c>
      <c r="F26" s="37">
        <v>376.04</v>
      </c>
      <c r="L26" s="11">
        <v>1</v>
      </c>
      <c r="M26" s="11">
        <v>2</v>
      </c>
    </row>
    <row r="27" spans="2:13" ht="12.75">
      <c r="B27" s="11" t="s">
        <v>99</v>
      </c>
      <c r="C27" s="40" t="s">
        <v>100</v>
      </c>
      <c r="D27" s="33">
        <v>41091</v>
      </c>
      <c r="E27" s="11" t="s">
        <v>78</v>
      </c>
      <c r="F27" s="37">
        <v>376.04</v>
      </c>
      <c r="L27" s="11">
        <v>1</v>
      </c>
      <c r="M27" s="11">
        <v>2</v>
      </c>
    </row>
    <row r="28" spans="2:13" ht="12.75">
      <c r="B28" s="11" t="s">
        <v>99</v>
      </c>
      <c r="C28" s="40" t="s">
        <v>100</v>
      </c>
      <c r="D28" s="33">
        <v>41091</v>
      </c>
      <c r="E28" s="11" t="s">
        <v>80</v>
      </c>
      <c r="F28" s="37">
        <v>676.88</v>
      </c>
      <c r="L28" s="11">
        <v>1</v>
      </c>
      <c r="M28" s="11">
        <v>2</v>
      </c>
    </row>
    <row r="29" spans="2:13" ht="12.75">
      <c r="B29" s="11" t="s">
        <v>99</v>
      </c>
      <c r="C29" s="40" t="s">
        <v>100</v>
      </c>
      <c r="D29" s="33">
        <v>41091</v>
      </c>
      <c r="E29" s="11" t="s">
        <v>78</v>
      </c>
      <c r="F29" s="37">
        <v>376.04</v>
      </c>
      <c r="L29" s="11">
        <v>1</v>
      </c>
      <c r="M29" s="11">
        <v>2</v>
      </c>
    </row>
    <row r="30" spans="2:13" ht="12.75">
      <c r="B30" s="11" t="s">
        <v>99</v>
      </c>
      <c r="C30" s="40" t="s">
        <v>100</v>
      </c>
      <c r="D30" s="33">
        <v>41091</v>
      </c>
      <c r="E30" s="11" t="s">
        <v>80</v>
      </c>
      <c r="F30" s="37">
        <v>676.88</v>
      </c>
      <c r="L30" s="11">
        <v>1</v>
      </c>
      <c r="M30" s="11">
        <v>2</v>
      </c>
    </row>
    <row r="31" spans="2:13" ht="12.75">
      <c r="B31" s="11" t="s">
        <v>99</v>
      </c>
      <c r="C31" s="40" t="s">
        <v>100</v>
      </c>
      <c r="D31" s="33">
        <v>41091</v>
      </c>
      <c r="E31" s="11" t="s">
        <v>78</v>
      </c>
      <c r="F31" s="37">
        <v>376.04</v>
      </c>
      <c r="L31" s="11">
        <v>1</v>
      </c>
      <c r="M31" s="11">
        <v>2</v>
      </c>
    </row>
    <row r="32" spans="2:13" ht="12.75">
      <c r="B32" s="11" t="s">
        <v>99</v>
      </c>
      <c r="C32" s="40" t="s">
        <v>100</v>
      </c>
      <c r="D32" s="33">
        <v>41091</v>
      </c>
      <c r="E32" s="11" t="s">
        <v>78</v>
      </c>
      <c r="F32" s="37">
        <v>376.04</v>
      </c>
      <c r="L32" s="11">
        <v>1</v>
      </c>
      <c r="M32" s="11">
        <v>2</v>
      </c>
    </row>
    <row r="33" spans="2:13" ht="12.75">
      <c r="B33" s="11" t="s">
        <v>99</v>
      </c>
      <c r="C33" s="40" t="s">
        <v>100</v>
      </c>
      <c r="D33" s="33">
        <v>41091</v>
      </c>
      <c r="E33" s="11" t="s">
        <v>78</v>
      </c>
      <c r="F33" s="37">
        <v>376.04</v>
      </c>
      <c r="L33" s="11">
        <v>1</v>
      </c>
      <c r="M33" s="11">
        <v>2</v>
      </c>
    </row>
    <row r="34" spans="2:13" ht="12.75">
      <c r="B34" s="11" t="s">
        <v>99</v>
      </c>
      <c r="C34" s="40" t="s">
        <v>100</v>
      </c>
      <c r="D34" s="33">
        <v>41091</v>
      </c>
      <c r="E34" s="11" t="s">
        <v>78</v>
      </c>
      <c r="F34" s="37">
        <v>376.04</v>
      </c>
      <c r="L34" s="11">
        <v>1</v>
      </c>
      <c r="M34" s="11">
        <v>2</v>
      </c>
    </row>
    <row r="35" spans="2:13" ht="12.75">
      <c r="B35" s="11" t="s">
        <v>99</v>
      </c>
      <c r="C35" s="40" t="s">
        <v>100</v>
      </c>
      <c r="D35" s="33">
        <v>41091</v>
      </c>
      <c r="E35" s="11" t="s">
        <v>78</v>
      </c>
      <c r="F35" s="37">
        <v>376.04</v>
      </c>
      <c r="L35" s="11">
        <v>1</v>
      </c>
      <c r="M35" s="11">
        <v>2</v>
      </c>
    </row>
    <row r="36" spans="2:13" ht="12.75">
      <c r="B36" s="11" t="s">
        <v>99</v>
      </c>
      <c r="C36" s="40" t="s">
        <v>100</v>
      </c>
      <c r="D36" s="33">
        <v>41091</v>
      </c>
      <c r="E36" s="11" t="s">
        <v>78</v>
      </c>
      <c r="F36" s="37">
        <v>376.04</v>
      </c>
      <c r="L36" s="11">
        <v>1</v>
      </c>
      <c r="M36" s="11">
        <v>2</v>
      </c>
    </row>
    <row r="37" spans="2:13" ht="12.75">
      <c r="B37" s="11" t="s">
        <v>99</v>
      </c>
      <c r="C37" s="40" t="s">
        <v>100</v>
      </c>
      <c r="D37" s="33">
        <v>41091</v>
      </c>
      <c r="E37" s="11" t="s">
        <v>78</v>
      </c>
      <c r="F37" s="37">
        <v>376.04</v>
      </c>
      <c r="L37" s="11">
        <v>1</v>
      </c>
      <c r="M37" s="11">
        <v>2</v>
      </c>
    </row>
    <row r="38" spans="2:13" ht="12.75">
      <c r="B38" s="11" t="s">
        <v>99</v>
      </c>
      <c r="C38" s="40" t="s">
        <v>100</v>
      </c>
      <c r="D38" s="33">
        <v>41091</v>
      </c>
      <c r="E38" s="11" t="s">
        <v>78</v>
      </c>
      <c r="F38" s="37">
        <v>376.04</v>
      </c>
      <c r="L38" s="11">
        <v>1</v>
      </c>
      <c r="M38" s="11">
        <v>2</v>
      </c>
    </row>
    <row r="39" spans="2:13" ht="12.75">
      <c r="B39" s="11" t="s">
        <v>99</v>
      </c>
      <c r="C39" s="40" t="s">
        <v>100</v>
      </c>
      <c r="D39" s="33">
        <v>41091</v>
      </c>
      <c r="E39" s="11" t="s">
        <v>78</v>
      </c>
      <c r="F39" s="37">
        <v>376.04</v>
      </c>
      <c r="L39" s="11">
        <v>1</v>
      </c>
      <c r="M39" s="11">
        <v>2</v>
      </c>
    </row>
    <row r="40" spans="2:13" ht="12.75">
      <c r="B40" s="11" t="s">
        <v>99</v>
      </c>
      <c r="C40" s="40" t="s">
        <v>100</v>
      </c>
      <c r="D40" s="33">
        <v>41091</v>
      </c>
      <c r="E40" s="11" t="s">
        <v>78</v>
      </c>
      <c r="F40" s="37">
        <v>376.04</v>
      </c>
      <c r="L40" s="11">
        <v>1</v>
      </c>
      <c r="M40" s="11">
        <v>2</v>
      </c>
    </row>
    <row r="41" spans="2:13" ht="12.75">
      <c r="B41" s="11" t="s">
        <v>99</v>
      </c>
      <c r="C41" s="40" t="s">
        <v>100</v>
      </c>
      <c r="D41" s="33">
        <v>41091</v>
      </c>
      <c r="E41" s="11" t="s">
        <v>78</v>
      </c>
      <c r="F41" s="37">
        <v>376.04</v>
      </c>
      <c r="L41" s="11">
        <v>1</v>
      </c>
      <c r="M41" s="11">
        <v>2</v>
      </c>
    </row>
    <row r="42" spans="2:13" ht="12.75">
      <c r="B42" s="11" t="s">
        <v>99</v>
      </c>
      <c r="C42" s="40" t="s">
        <v>100</v>
      </c>
      <c r="D42" s="33">
        <v>41091</v>
      </c>
      <c r="E42" s="11" t="s">
        <v>78</v>
      </c>
      <c r="F42" s="37">
        <v>376.04</v>
      </c>
      <c r="L42" s="11">
        <v>1</v>
      </c>
      <c r="M42" s="11">
        <v>2</v>
      </c>
    </row>
    <row r="43" spans="1:6" ht="12.75">
      <c r="A43" s="11" t="s">
        <v>81</v>
      </c>
      <c r="F43" s="37">
        <v>12296.53</v>
      </c>
    </row>
    <row r="45" ht="12.75">
      <c r="A45" s="11" t="s">
        <v>82</v>
      </c>
    </row>
    <row r="46" spans="1:6" ht="12.75">
      <c r="A46" s="11" t="s">
        <v>81</v>
      </c>
      <c r="F46" s="37">
        <v>0</v>
      </c>
    </row>
    <row r="48" ht="12.75">
      <c r="A48" s="11" t="s">
        <v>83</v>
      </c>
    </row>
    <row r="49" spans="1:6" ht="12.75">
      <c r="A49" s="11" t="s">
        <v>81</v>
      </c>
      <c r="F49" s="37">
        <v>0</v>
      </c>
    </row>
    <row r="51" ht="12.75">
      <c r="A51" s="11" t="s">
        <v>84</v>
      </c>
    </row>
    <row r="52" spans="1:6" ht="12.75">
      <c r="A52" s="11" t="s">
        <v>81</v>
      </c>
      <c r="F52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15" sqref="B15:C15"/>
    </sheetView>
  </sheetViews>
  <sheetFormatPr defaultColWidth="9.140625" defaultRowHeight="12.75"/>
  <cols>
    <col min="1" max="1" width="2.140625" style="11" customWidth="1"/>
    <col min="2" max="2" width="22.7109375" style="19" customWidth="1"/>
    <col min="3" max="3" width="12.7109375" style="40" customWidth="1"/>
    <col min="4" max="4" width="15.28125" style="33" customWidth="1"/>
    <col min="5" max="5" width="22.7109375" style="11" customWidth="1"/>
    <col min="6" max="6" width="15.7109375" style="37" customWidth="1"/>
    <col min="7" max="11" width="9.140625" style="11" customWidth="1"/>
    <col min="12" max="13" width="0" style="11" hidden="1" customWidth="1"/>
    <col min="14" max="16384" width="9.140625" style="11" customWidth="1"/>
  </cols>
  <sheetData>
    <row r="3" spans="2:6" ht="15.75">
      <c r="B3" s="87" t="s">
        <v>9</v>
      </c>
      <c r="C3" s="87"/>
      <c r="D3" s="87"/>
      <c r="E3" s="87"/>
      <c r="F3" s="87"/>
    </row>
    <row r="4" spans="2:6" ht="15.75">
      <c r="B4" s="87" t="s">
        <v>22</v>
      </c>
      <c r="C4" s="87"/>
      <c r="D4" s="87"/>
      <c r="E4" s="87"/>
      <c r="F4" s="87"/>
    </row>
    <row r="5" spans="2:6" ht="15.75">
      <c r="B5" s="2" t="s">
        <v>11</v>
      </c>
      <c r="C5" s="50">
        <f>+Month.End</f>
        <v>41121</v>
      </c>
      <c r="D5" s="46"/>
      <c r="E5" s="2" t="s">
        <v>3</v>
      </c>
      <c r="F5" s="48">
        <f>+'Remittance Summary by Plan'!C10</f>
        <v>950000</v>
      </c>
    </row>
    <row r="6" spans="2:6" ht="15" thickBot="1">
      <c r="B6" s="25" t="s">
        <v>29</v>
      </c>
      <c r="C6" s="51">
        <f>+C7+C8+F7+F8</f>
        <v>393.59</v>
      </c>
      <c r="D6" s="30"/>
      <c r="E6" s="25" t="str">
        <f>+'Remittance Summary by Plan'!E10</f>
        <v>SATELLITE ENTITY XYZ</v>
      </c>
      <c r="F6" s="11"/>
    </row>
    <row r="7" spans="2:6" ht="13.5" thickTop="1">
      <c r="B7" s="13" t="s">
        <v>17</v>
      </c>
      <c r="C7" s="39">
        <v>393.59</v>
      </c>
      <c r="D7" s="31"/>
      <c r="E7" s="14" t="s">
        <v>19</v>
      </c>
      <c r="F7" s="36">
        <v>0</v>
      </c>
    </row>
    <row r="8" spans="2:6" ht="12.75">
      <c r="B8" s="57" t="s">
        <v>18</v>
      </c>
      <c r="C8" s="58">
        <v>0</v>
      </c>
      <c r="D8" s="59"/>
      <c r="E8" s="60" t="s">
        <v>20</v>
      </c>
      <c r="F8" s="61">
        <v>0</v>
      </c>
    </row>
    <row r="9" spans="2:6" ht="12.75">
      <c r="B9" s="56" t="s">
        <v>39</v>
      </c>
      <c r="C9" s="76">
        <f>SUMIF($L:$L,"=1",$M:$M)/2</f>
        <v>1</v>
      </c>
      <c r="D9" s="31"/>
      <c r="E9" s="14" t="s">
        <v>41</v>
      </c>
      <c r="F9" s="78">
        <f>SUMIF($L:$L,"=201",$M:$M)</f>
        <v>0</v>
      </c>
    </row>
    <row r="10" spans="2:6" ht="13.5" thickBot="1">
      <c r="B10" s="17" t="s">
        <v>40</v>
      </c>
      <c r="C10" s="77">
        <f>SUMIF($L:$L,"=101",$M:$M)/2</f>
        <v>0</v>
      </c>
      <c r="D10" s="32"/>
      <c r="E10" s="18" t="s">
        <v>42</v>
      </c>
      <c r="F10" s="79">
        <f>SUMIF($L:$L,"=301",$M:$M)</f>
        <v>0</v>
      </c>
    </row>
    <row r="11" ht="13.5" thickTop="1"/>
    <row r="13" spans="2:7" ht="15" thickBot="1">
      <c r="B13" s="26" t="s">
        <v>16</v>
      </c>
      <c r="C13" s="29" t="s">
        <v>12</v>
      </c>
      <c r="D13" s="34" t="s">
        <v>15</v>
      </c>
      <c r="E13" s="26" t="s">
        <v>14</v>
      </c>
      <c r="F13" s="38" t="s">
        <v>13</v>
      </c>
      <c r="G13" s="20"/>
    </row>
    <row r="14" spans="1:4" ht="12.75">
      <c r="A14" s="11" t="s">
        <v>77</v>
      </c>
      <c r="B14" s="11"/>
      <c r="D14" s="35"/>
    </row>
    <row r="15" spans="2:13" ht="12.75">
      <c r="B15" s="11" t="s">
        <v>99</v>
      </c>
      <c r="C15" s="40" t="s">
        <v>100</v>
      </c>
      <c r="D15" s="35">
        <v>41091</v>
      </c>
      <c r="E15" s="11" t="s">
        <v>78</v>
      </c>
      <c r="F15" s="37">
        <v>393.59</v>
      </c>
      <c r="L15" s="11">
        <v>1</v>
      </c>
      <c r="M15" s="11">
        <v>2</v>
      </c>
    </row>
    <row r="16" spans="1:6" ht="12.75">
      <c r="A16" s="11" t="s">
        <v>81</v>
      </c>
      <c r="F16" s="37">
        <v>393.59</v>
      </c>
    </row>
    <row r="17" spans="1:5" ht="12.75">
      <c r="A17" s="21"/>
      <c r="B17" s="22"/>
      <c r="C17" s="41"/>
      <c r="E17" s="24"/>
    </row>
    <row r="18" ht="12.75">
      <c r="A18" s="11" t="s">
        <v>82</v>
      </c>
    </row>
    <row r="19" spans="1:6" ht="12.75">
      <c r="A19" s="11" t="s">
        <v>81</v>
      </c>
      <c r="F19" s="37">
        <v>0</v>
      </c>
    </row>
    <row r="21" ht="12.75">
      <c r="A21" s="11" t="s">
        <v>83</v>
      </c>
    </row>
    <row r="22" spans="1:6" ht="12.75">
      <c r="A22" s="11" t="s">
        <v>81</v>
      </c>
      <c r="F22" s="37">
        <v>0</v>
      </c>
    </row>
    <row r="24" ht="12.75">
      <c r="A24" s="11" t="s">
        <v>84</v>
      </c>
    </row>
    <row r="25" spans="1:6" ht="12.75">
      <c r="A25" s="11" t="s">
        <v>81</v>
      </c>
      <c r="F25" s="37">
        <v>0</v>
      </c>
    </row>
  </sheetData>
  <sheetProtection/>
  <mergeCells count="2">
    <mergeCell ref="B3:F3"/>
    <mergeCell ref="B4:F4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Personnel System Software as a Service Human Capital Management Solution Project No. 060B3490012 Attachment F2d</dc:title>
  <dc:subject/>
  <dc:creator>anling</dc:creator>
  <cp:keywords/>
  <dc:description/>
  <cp:lastModifiedBy>Scherer, Jerry</cp:lastModifiedBy>
  <cp:lastPrinted>2010-07-31T18:03:05Z</cp:lastPrinted>
  <dcterms:created xsi:type="dcterms:W3CDTF">2007-01-15T21:59:30Z</dcterms:created>
  <dcterms:modified xsi:type="dcterms:W3CDTF">2013-06-28T12:53:20Z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