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defaultThemeVersion="124226"/>
  <mc:AlternateContent xmlns:mc="http://schemas.openxmlformats.org/markup-compatibility/2006">
    <mc:Choice Requires="x15">
      <x15ac:absPath xmlns:x15ac="http://schemas.microsoft.com/office/spreadsheetml/2010/11/ac" url="C:\Users\Donna.White\Documents\"/>
    </mc:Choice>
  </mc:AlternateContent>
  <xr:revisionPtr revIDLastSave="0" documentId="8_{049D24BC-7CE6-41A5-B6A6-2AE1680819F3}" xr6:coauthVersionLast="46" xr6:coauthVersionMax="46" xr10:uidLastSave="{00000000-0000-0000-0000-000000000000}"/>
  <bookViews>
    <workbookView xWindow="2640" yWindow="2640" windowWidth="15375" windowHeight="7875" xr2:uid="{00000000-000D-0000-FFFF-FFFF00000000}"/>
  </bookViews>
  <sheets>
    <sheet name="B-Instructions" sheetId="7" r:id="rId1"/>
    <sheet name="B-1 networkMaryland NMSS" sheetId="11" r:id="rId2"/>
    <sheet name="B-1A networkMaryland T&amp;M" sheetId="16" r:id="rId3"/>
    <sheet name="B-2 Labor Rates" sheetId="14" r:id="rId4"/>
    <sheet name="B-3 Evaluated Price" sheetId="15" r:id="rId5"/>
  </sheets>
  <definedNames>
    <definedName name="_xlnm.Print_Titles" localSheetId="2">'B-1A networkMaryland T&amp;M'!$6:$7</definedName>
    <definedName name="_xlnm.Print_Titles" localSheetId="3">'B-2 Labor Rates'!$6:$7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18" i="14" l="1"/>
  <c r="I117" i="14"/>
  <c r="I116" i="14"/>
  <c r="I115" i="14"/>
  <c r="I114" i="14"/>
  <c r="I113" i="14"/>
  <c r="I112" i="14"/>
  <c r="I111" i="14"/>
  <c r="I110" i="14"/>
  <c r="I109" i="14"/>
  <c r="I108" i="14"/>
  <c r="I107" i="14"/>
  <c r="I106" i="14"/>
  <c r="I105" i="14"/>
  <c r="I104" i="14"/>
  <c r="I103" i="14"/>
  <c r="I102" i="14"/>
  <c r="I101" i="14"/>
  <c r="I100" i="14"/>
  <c r="I99" i="14"/>
  <c r="I98" i="14"/>
  <c r="I97" i="14"/>
  <c r="I96" i="14"/>
  <c r="I95" i="14"/>
  <c r="I94" i="14"/>
  <c r="I93" i="14"/>
  <c r="I92" i="14"/>
  <c r="I91" i="14"/>
  <c r="I90" i="14"/>
  <c r="I89" i="14"/>
  <c r="I88" i="14"/>
  <c r="I87" i="14"/>
  <c r="I86" i="14"/>
  <c r="I85" i="14"/>
  <c r="I84" i="14"/>
  <c r="I83" i="14"/>
  <c r="I82" i="14"/>
  <c r="I81" i="14"/>
  <c r="I80" i="14"/>
  <c r="I79" i="14"/>
  <c r="I78" i="14"/>
  <c r="I77" i="14"/>
  <c r="I76" i="14"/>
  <c r="I75" i="14"/>
  <c r="I74" i="14"/>
  <c r="I73" i="14"/>
  <c r="I72" i="14"/>
  <c r="I71" i="14"/>
  <c r="I70" i="14"/>
  <c r="I69" i="14"/>
  <c r="I68" i="14"/>
  <c r="I67" i="14"/>
  <c r="I66" i="14"/>
  <c r="I65" i="14"/>
  <c r="I64" i="14"/>
  <c r="I63" i="14"/>
  <c r="I62" i="14"/>
  <c r="I61" i="14"/>
  <c r="I60" i="14"/>
  <c r="I59" i="14"/>
  <c r="I58" i="14"/>
  <c r="I56" i="14"/>
  <c r="I55" i="14"/>
  <c r="I54" i="14"/>
  <c r="I53" i="14"/>
  <c r="I52" i="14"/>
  <c r="I51" i="14"/>
  <c r="I50" i="14"/>
  <c r="I49" i="14"/>
  <c r="I48" i="14"/>
  <c r="I47" i="14"/>
  <c r="I46" i="14"/>
  <c r="I45" i="14"/>
  <c r="I44" i="14"/>
  <c r="I43" i="14"/>
  <c r="I42" i="14"/>
  <c r="I41" i="14"/>
  <c r="I40" i="14"/>
  <c r="I39" i="14"/>
  <c r="I38" i="14"/>
  <c r="I37" i="14"/>
  <c r="I36" i="14"/>
  <c r="I35" i="14"/>
  <c r="I34" i="14"/>
  <c r="I33" i="14"/>
  <c r="I32" i="14"/>
  <c r="I31" i="14"/>
  <c r="I30" i="14"/>
  <c r="I29" i="14"/>
  <c r="I28" i="14"/>
  <c r="I27" i="14"/>
  <c r="I26" i="14"/>
  <c r="I25" i="14"/>
  <c r="I24" i="14"/>
  <c r="I23" i="14"/>
  <c r="I22" i="14"/>
  <c r="I21" i="14"/>
  <c r="I20" i="14"/>
  <c r="I19" i="14"/>
  <c r="I18" i="14"/>
  <c r="I17" i="14"/>
  <c r="I16" i="14"/>
  <c r="I15" i="14"/>
  <c r="I14" i="14"/>
  <c r="I13" i="14"/>
  <c r="I12" i="14"/>
  <c r="I11" i="14"/>
  <c r="I10" i="14"/>
  <c r="I9" i="14"/>
  <c r="I57" i="14"/>
  <c r="G28" i="16"/>
  <c r="F28" i="16"/>
  <c r="E28" i="16"/>
  <c r="D28" i="16"/>
  <c r="C28" i="16"/>
  <c r="G27" i="16"/>
  <c r="F27" i="16"/>
  <c r="E27" i="16"/>
  <c r="D27" i="16"/>
  <c r="C27" i="16"/>
  <c r="G26" i="16"/>
  <c r="F26" i="16"/>
  <c r="E26" i="16"/>
  <c r="D26" i="16"/>
  <c r="C26" i="16"/>
  <c r="G25" i="16"/>
  <c r="F25" i="16"/>
  <c r="E25" i="16"/>
  <c r="D25" i="16"/>
  <c r="C25" i="16"/>
  <c r="G21" i="16"/>
  <c r="F21" i="16"/>
  <c r="D21" i="16"/>
  <c r="E21" i="16"/>
  <c r="C21" i="16"/>
  <c r="G20" i="16"/>
  <c r="F20" i="16"/>
  <c r="E20" i="16"/>
  <c r="D20" i="16"/>
  <c r="C20" i="16"/>
  <c r="G19" i="16"/>
  <c r="F19" i="16"/>
  <c r="E19" i="16"/>
  <c r="D19" i="16"/>
  <c r="C19" i="16"/>
  <c r="G18" i="16"/>
  <c r="F18" i="16"/>
  <c r="E18" i="16"/>
  <c r="D18" i="16"/>
  <c r="C18" i="16"/>
  <c r="G17" i="16"/>
  <c r="F17" i="16"/>
  <c r="E17" i="16"/>
  <c r="D17" i="16"/>
  <c r="C17" i="16"/>
  <c r="G13" i="16"/>
  <c r="F13" i="16"/>
  <c r="E13" i="16"/>
  <c r="D13" i="16"/>
  <c r="C13" i="16"/>
  <c r="G12" i="16"/>
  <c r="F12" i="16"/>
  <c r="E12" i="16"/>
  <c r="D12" i="16"/>
  <c r="C12" i="16"/>
  <c r="G11" i="16"/>
  <c r="F11" i="16"/>
  <c r="E11" i="16"/>
  <c r="D11" i="16"/>
  <c r="C11" i="16"/>
  <c r="G10" i="16"/>
  <c r="F10" i="16"/>
  <c r="E10" i="16"/>
  <c r="D10" i="16"/>
  <c r="C10" i="16"/>
  <c r="G9" i="16"/>
  <c r="F9" i="16"/>
  <c r="E9" i="16"/>
  <c r="D9" i="16"/>
  <c r="C9" i="16"/>
  <c r="E29" i="16" l="1"/>
  <c r="I28" i="16"/>
  <c r="I12" i="16"/>
  <c r="I13" i="16"/>
  <c r="F14" i="16"/>
  <c r="I10" i="16"/>
  <c r="G14" i="16"/>
  <c r="E14" i="16"/>
  <c r="D14" i="16"/>
  <c r="I9" i="16"/>
  <c r="I11" i="16"/>
  <c r="C14" i="16"/>
  <c r="I27" i="16"/>
  <c r="E22" i="16"/>
  <c r="F22" i="16"/>
  <c r="G29" i="16"/>
  <c r="F29" i="16"/>
  <c r="C29" i="16"/>
  <c r="I26" i="16"/>
  <c r="D29" i="16"/>
  <c r="I25" i="16"/>
  <c r="I21" i="16"/>
  <c r="I20" i="16"/>
  <c r="I19" i="16"/>
  <c r="C22" i="16"/>
  <c r="G22" i="16"/>
  <c r="D22" i="16"/>
  <c r="I18" i="16"/>
  <c r="I17" i="16"/>
  <c r="I14" i="16" l="1"/>
  <c r="I29" i="16"/>
  <c r="I22" i="16"/>
  <c r="G19" i="11" l="1"/>
  <c r="F19" i="11"/>
  <c r="G18" i="11"/>
  <c r="F18" i="11"/>
  <c r="G16" i="11"/>
  <c r="F16" i="11"/>
  <c r="E19" i="11"/>
  <c r="D19" i="11"/>
  <c r="C19" i="11"/>
  <c r="E18" i="11"/>
  <c r="D18" i="11"/>
  <c r="C18" i="11"/>
  <c r="E16" i="11"/>
  <c r="D16" i="11"/>
  <c r="C16" i="11"/>
  <c r="E20" i="11" l="1"/>
  <c r="G20" i="11"/>
  <c r="C20" i="11"/>
  <c r="D20" i="11"/>
  <c r="F20" i="11"/>
  <c r="H19" i="11"/>
  <c r="H18" i="11"/>
  <c r="H17" i="11"/>
  <c r="H16" i="11"/>
  <c r="H15" i="11"/>
  <c r="H14" i="11"/>
  <c r="H12" i="11"/>
  <c r="H10" i="11"/>
  <c r="H20" i="11" l="1"/>
  <c r="H21" i="11"/>
  <c r="H23" i="11" s="1"/>
  <c r="I119" i="14" l="1"/>
  <c r="F5" i="15" s="1"/>
  <c r="H119" i="14"/>
  <c r="F4" i="15" l="1"/>
  <c r="F6" i="15" s="1"/>
</calcChain>
</file>

<file path=xl/sharedStrings.xml><?xml version="1.0" encoding="utf-8"?>
<sst xmlns="http://schemas.openxmlformats.org/spreadsheetml/2006/main" count="400" uniqueCount="317">
  <si>
    <t>Total Evaluated Price</t>
  </si>
  <si>
    <t>Company Name:</t>
  </si>
  <si>
    <t>Point of Contact</t>
  </si>
  <si>
    <t>Authorized Signature:</t>
  </si>
  <si>
    <t>Address:</t>
  </si>
  <si>
    <t>Printed Name:</t>
  </si>
  <si>
    <t>Office Phone Number:</t>
  </si>
  <si>
    <t>Title:</t>
  </si>
  <si>
    <t>FAX Number</t>
  </si>
  <si>
    <t>E-Mail Address</t>
  </si>
  <si>
    <t>Date:</t>
  </si>
  <si>
    <t>Item</t>
  </si>
  <si>
    <t>SUBMIT AS A .PDF FILE WITH THE FINANCIAL PROPOSAL</t>
  </si>
  <si>
    <t>A</t>
  </si>
  <si>
    <t>Description</t>
  </si>
  <si>
    <t>E</t>
  </si>
  <si>
    <t>Extended Price</t>
  </si>
  <si>
    <t>Enter values only in the yellow shaded boxes; Excel will calculate extended pricing.</t>
  </si>
  <si>
    <t>Labor Category</t>
  </si>
  <si>
    <t>T&amp;M Labor Rate Schedule</t>
  </si>
  <si>
    <t>Applications Programmer</t>
  </si>
  <si>
    <t>Auditor, IT (Senior)</t>
  </si>
  <si>
    <t>Computer Graphics Illustrator</t>
  </si>
  <si>
    <t>Computer Programmer (Junior)</t>
  </si>
  <si>
    <t>Computer Programmer (Senior)</t>
  </si>
  <si>
    <t>Computer Specialist</t>
  </si>
  <si>
    <t>Computer Systems Programmer</t>
  </si>
  <si>
    <t>Computer Systems Programmer (Senior)</t>
  </si>
  <si>
    <t>Database Management Specialist (Junior)</t>
  </si>
  <si>
    <t>Database Management Specialist (Senior)</t>
  </si>
  <si>
    <t>Database Manager</t>
  </si>
  <si>
    <t>Documentation Specialist</t>
  </si>
  <si>
    <t>Help Desk Manager</t>
  </si>
  <si>
    <t>Help Desk Specialist (Junior)</t>
  </si>
  <si>
    <t>Help Desk Specialist (Senior)</t>
  </si>
  <si>
    <t>Internet/Intranet Site Developer (Senior)</t>
  </si>
  <si>
    <t>Network Administrator</t>
  </si>
  <si>
    <t>Network Manager</t>
  </si>
  <si>
    <t>Office Automation Specialist</t>
  </si>
  <si>
    <t>Planner, Information Technology (Senior)</t>
  </si>
  <si>
    <t>Project Control Specialist</t>
  </si>
  <si>
    <t>Quality Assurance Consultant (Senior)</t>
  </si>
  <si>
    <t>Quality Assurance Specialist</t>
  </si>
  <si>
    <t>Risk Assessment Consultant (Senior)</t>
  </si>
  <si>
    <t>Systems Security Specialist (Senior)</t>
  </si>
  <si>
    <t>Testing Specialist</t>
  </si>
  <si>
    <t>Training Specialist/Instructor</t>
  </si>
  <si>
    <t>G</t>
  </si>
  <si>
    <t>I</t>
  </si>
  <si>
    <t>K</t>
  </si>
  <si>
    <t>Internet/Intranet Site Developer (Junior)</t>
  </si>
  <si>
    <t>Operations Research Analyst (Senior)</t>
  </si>
  <si>
    <t>Program Manager</t>
  </si>
  <si>
    <t>Project Manager</t>
  </si>
  <si>
    <t>Subject Matter Expert</t>
  </si>
  <si>
    <t>Subject Matter Expert (Senior)</t>
  </si>
  <si>
    <t>System Security Research Analyst</t>
  </si>
  <si>
    <t xml:space="preserve">Record the one time fixed price for Transition-In and Transition-Out Services;  </t>
  </si>
  <si>
    <t>Extended Price ***</t>
  </si>
  <si>
    <t>Model Labor Category Annual Hours**</t>
  </si>
  <si>
    <t>M</t>
  </si>
  <si>
    <t>N</t>
  </si>
  <si>
    <t>Period 2 (12 Months)</t>
  </si>
  <si>
    <t>Period 3 (12 Months)</t>
  </si>
  <si>
    <t>B. Subtotal MRCs</t>
  </si>
  <si>
    <t>B-1 networkMaryland Network Manged Services &amp; Support</t>
  </si>
  <si>
    <t>Period 1 (First 12 Months)</t>
  </si>
  <si>
    <t>Option Period 1 (24 Months)</t>
  </si>
  <si>
    <t>Option Period 2 (24 Months)</t>
  </si>
  <si>
    <t>Accountant, Cost (Senior)</t>
  </si>
  <si>
    <t>Administrator, Systems</t>
  </si>
  <si>
    <t>Analyst, Computer Software/Integration (Senior)</t>
  </si>
  <si>
    <t>Analyst, Computer Systems (Junior)</t>
  </si>
  <si>
    <t>Analyst, Computer Systems (Senior)</t>
  </si>
  <si>
    <t>Analyst, Financial</t>
  </si>
  <si>
    <t>Analyst, Financial (Senior)</t>
  </si>
  <si>
    <t>Analyst, Research</t>
  </si>
  <si>
    <t>Analyst, Systems (Senior)</t>
  </si>
  <si>
    <t xml:space="preserve">Application Developer, Advanced Technology </t>
  </si>
  <si>
    <t>Application Developer, Advanced Technology  (Senior)</t>
  </si>
  <si>
    <t>Applications Development Expert</t>
  </si>
  <si>
    <t>Architect, Application (Senior)</t>
  </si>
  <si>
    <t>Architect, Information Technology (Senior)</t>
  </si>
  <si>
    <t>Architect, Internet/Web</t>
  </si>
  <si>
    <t>Architect, Systems (Senior)</t>
  </si>
  <si>
    <t>Architect, Systems Design</t>
  </si>
  <si>
    <t xml:space="preserve">Audit Manager </t>
  </si>
  <si>
    <t xml:space="preserve">Audit Supervisor </t>
  </si>
  <si>
    <t xml:space="preserve">Auditor, Lead </t>
  </si>
  <si>
    <t xml:space="preserve">Auditor (Senior) </t>
  </si>
  <si>
    <t>Auditor, Staff</t>
  </si>
  <si>
    <t>Computer Operations Center Specialist</t>
  </si>
  <si>
    <t>Computer Operations Research Analyst</t>
  </si>
  <si>
    <t>Computer Operator</t>
  </si>
  <si>
    <t>Computer Operator (Senior)</t>
  </si>
  <si>
    <t>Computer Specialist (Senior)</t>
  </si>
  <si>
    <t>Electrician, Journeyman</t>
  </si>
  <si>
    <t>Electrician, Licensed Master</t>
  </si>
  <si>
    <t>Electricians Helper</t>
  </si>
  <si>
    <t>Engineer, Facility Operations</t>
  </si>
  <si>
    <t>Engineer, Information</t>
  </si>
  <si>
    <t>Engineer, Information (Senior)</t>
  </si>
  <si>
    <t>Engineer, Information Security</t>
  </si>
  <si>
    <t>Engineer, Interdisciplinary</t>
  </si>
  <si>
    <t>Engineer, Interdisciplinary (Senior)</t>
  </si>
  <si>
    <t>Engineer, Network (Junior)</t>
  </si>
  <si>
    <t>Engineer, Network (Senior)</t>
  </si>
  <si>
    <t xml:space="preserve">Engineer, Network Security </t>
  </si>
  <si>
    <t>Engineer, Radio Frequency</t>
  </si>
  <si>
    <t>Engineer, Software</t>
  </si>
  <si>
    <t>Engineer, Stationary</t>
  </si>
  <si>
    <t xml:space="preserve">Engineer, Systems </t>
  </si>
  <si>
    <t>Engineer, Systems (Senior)</t>
  </si>
  <si>
    <t>Engineer, Systems Design</t>
  </si>
  <si>
    <t xml:space="preserve">Facilities Engineering Manager </t>
  </si>
  <si>
    <t xml:space="preserve">Facilities Specialist Level I </t>
  </si>
  <si>
    <t xml:space="preserve">Facilities Specialist Level II </t>
  </si>
  <si>
    <t xml:space="preserve">Facilities Specialist Level III </t>
  </si>
  <si>
    <t>Facilities Specialist, Lead</t>
  </si>
  <si>
    <t xml:space="preserve">Facility Operations Supervisor </t>
  </si>
  <si>
    <t>Geographic Information Systems (GIS) Analyst</t>
  </si>
  <si>
    <t>Geographic Information Systems Specialist</t>
  </si>
  <si>
    <t>Geographic Information Systems Technician I</t>
  </si>
  <si>
    <t xml:space="preserve">Geographic Information Systems Technician II </t>
  </si>
  <si>
    <t>Geographic Information Systems Technician Trainee</t>
  </si>
  <si>
    <t>GeoSpatial Web Developer (Mid-level)</t>
  </si>
  <si>
    <t>GeoSpatial Web Developer (Senior)</t>
  </si>
  <si>
    <t>IT Professional (Senior)</t>
  </si>
  <si>
    <t>Market Research Consultant (Senior)</t>
  </si>
  <si>
    <t>Marketing Consultant (Senior)</t>
  </si>
  <si>
    <t>Network Technician (Junior )</t>
  </si>
  <si>
    <t xml:space="preserve">Network Technician (Senior) </t>
  </si>
  <si>
    <t xml:space="preserve">Operator Level I </t>
  </si>
  <si>
    <t xml:space="preserve">Operator Level II </t>
  </si>
  <si>
    <t>Program Administration Specialist</t>
  </si>
  <si>
    <t>Quality Assurance Manager</t>
  </si>
  <si>
    <t>Security, Computer Systems Specialist</t>
  </si>
  <si>
    <t xml:space="preserve">Security, Data Specialist </t>
  </si>
  <si>
    <t>Systems Analyst, Wireless</t>
  </si>
  <si>
    <t xml:space="preserve">Systems Security Specialist </t>
  </si>
  <si>
    <t>Telecommunications Consultant (Senior)</t>
  </si>
  <si>
    <t>Telecommunications Engineer</t>
  </si>
  <si>
    <t>Telecommunications Engineer (Senior)</t>
  </si>
  <si>
    <t xml:space="preserve">Telecommunications, System Analyst </t>
  </si>
  <si>
    <t>Writer/Editor, Technical</t>
  </si>
  <si>
    <t>2.10.1</t>
  </si>
  <si>
    <t>CATS + Reference</t>
  </si>
  <si>
    <t>2.10.2</t>
  </si>
  <si>
    <t>2.10.3</t>
  </si>
  <si>
    <t>2.10.4</t>
  </si>
  <si>
    <t>2.10.5</t>
  </si>
  <si>
    <t>2.10.6</t>
  </si>
  <si>
    <t>2.10.7</t>
  </si>
  <si>
    <t>2.10.8</t>
  </si>
  <si>
    <t>2.10.9</t>
  </si>
  <si>
    <t>2.10.10</t>
  </si>
  <si>
    <t>2.10.11</t>
  </si>
  <si>
    <t>2.10.12</t>
  </si>
  <si>
    <t>2.10.13</t>
  </si>
  <si>
    <t>2.10.15</t>
  </si>
  <si>
    <t>2.10.16</t>
  </si>
  <si>
    <t>2.10.17</t>
  </si>
  <si>
    <t>2.10.18</t>
  </si>
  <si>
    <t>2.10.19</t>
  </si>
  <si>
    <t>2.10.21</t>
  </si>
  <si>
    <t>2.10.22</t>
  </si>
  <si>
    <t>2.10.23</t>
  </si>
  <si>
    <t>2.10.24</t>
  </si>
  <si>
    <t>2.10.25</t>
  </si>
  <si>
    <t>2.10.26</t>
  </si>
  <si>
    <t>2.10.27</t>
  </si>
  <si>
    <t>2.10.28</t>
  </si>
  <si>
    <t>2.10.29</t>
  </si>
  <si>
    <t>2.10.30</t>
  </si>
  <si>
    <t>2.10.31</t>
  </si>
  <si>
    <t>2.10.32</t>
  </si>
  <si>
    <t>2.10.33</t>
  </si>
  <si>
    <t>2.10.34</t>
  </si>
  <si>
    <t>2.10.35</t>
  </si>
  <si>
    <t>2.10.36</t>
  </si>
  <si>
    <t>2.10.37</t>
  </si>
  <si>
    <t>2.10.38</t>
  </si>
  <si>
    <t>2.10.39</t>
  </si>
  <si>
    <t>2.10.40</t>
  </si>
  <si>
    <t>2.10.41</t>
  </si>
  <si>
    <t>2.10.42</t>
  </si>
  <si>
    <t>2.10.43</t>
  </si>
  <si>
    <t>2.10.45</t>
  </si>
  <si>
    <t>2.10.46</t>
  </si>
  <si>
    <t>2.10.44</t>
  </si>
  <si>
    <t>2.10.47</t>
  </si>
  <si>
    <t>2.10.48</t>
  </si>
  <si>
    <t>2.10.49</t>
  </si>
  <si>
    <t>2.10.50</t>
  </si>
  <si>
    <t>2.10.51</t>
  </si>
  <si>
    <t>2.10.52</t>
  </si>
  <si>
    <t>2.10.53</t>
  </si>
  <si>
    <t>2.10.54</t>
  </si>
  <si>
    <t>2.10.55</t>
  </si>
  <si>
    <t>2.10.56</t>
  </si>
  <si>
    <t>2.10.57</t>
  </si>
  <si>
    <t>2.10.58</t>
  </si>
  <si>
    <t>2.10.59</t>
  </si>
  <si>
    <t>2.10.60</t>
  </si>
  <si>
    <t>2.10.61</t>
  </si>
  <si>
    <t>2.10.62</t>
  </si>
  <si>
    <t>2.10.63</t>
  </si>
  <si>
    <t>2.10.64</t>
  </si>
  <si>
    <t>2.10.65</t>
  </si>
  <si>
    <t>2.10.66</t>
  </si>
  <si>
    <t>2.10.67</t>
  </si>
  <si>
    <t>2.10.68</t>
  </si>
  <si>
    <t>2.10.69</t>
  </si>
  <si>
    <t>2.10.70</t>
  </si>
  <si>
    <t>2.10.114</t>
  </si>
  <si>
    <t>2.10.71</t>
  </si>
  <si>
    <t>2.10.72</t>
  </si>
  <si>
    <t>2.10.74</t>
  </si>
  <si>
    <t>2.10.75</t>
  </si>
  <si>
    <t>2.10.76</t>
  </si>
  <si>
    <t>2.10.77</t>
  </si>
  <si>
    <t>2.10.78</t>
  </si>
  <si>
    <t>2.10.79</t>
  </si>
  <si>
    <t>2.10.80</t>
  </si>
  <si>
    <t>2.10.81</t>
  </si>
  <si>
    <t>2.10.82</t>
  </si>
  <si>
    <t>2.10.83</t>
  </si>
  <si>
    <t>2.10.84</t>
  </si>
  <si>
    <t>2.10.85</t>
  </si>
  <si>
    <t>2.10.86</t>
  </si>
  <si>
    <t>2.10.87</t>
  </si>
  <si>
    <t>2.10.88</t>
  </si>
  <si>
    <t>2.10.89</t>
  </si>
  <si>
    <t>2.10.91</t>
  </si>
  <si>
    <t>2.10.92</t>
  </si>
  <si>
    <t>2.10.93</t>
  </si>
  <si>
    <t>2.10.94</t>
  </si>
  <si>
    <t>2.10.95</t>
  </si>
  <si>
    <t>2.10.96</t>
  </si>
  <si>
    <t>2.10.97</t>
  </si>
  <si>
    <t>2.10.98</t>
  </si>
  <si>
    <t>2.10.99</t>
  </si>
  <si>
    <t>2.10.100</t>
  </si>
  <si>
    <t>2.10.101</t>
  </si>
  <si>
    <t>2.10.102</t>
  </si>
  <si>
    <t>2.10.103</t>
  </si>
  <si>
    <t>2.10.104</t>
  </si>
  <si>
    <t>2.10.105</t>
  </si>
  <si>
    <t>2.10.106</t>
  </si>
  <si>
    <t>2.10.107</t>
  </si>
  <si>
    <t>2.10.108</t>
  </si>
  <si>
    <t>2.10.109</t>
  </si>
  <si>
    <t>2.10.110</t>
  </si>
  <si>
    <t>2.10.111</t>
  </si>
  <si>
    <t>2.10.112</t>
  </si>
  <si>
    <t>2.10.113</t>
  </si>
  <si>
    <t xml:space="preserve">Record the fully loaded hourly labor rates for work to be performed on pre-approved Task Orders and Work Orders.  </t>
  </si>
  <si>
    <t>TORFP Reference</t>
  </si>
  <si>
    <t>2.3.3</t>
  </si>
  <si>
    <t>2.3.4</t>
  </si>
  <si>
    <t>2.3.7</t>
  </si>
  <si>
    <t>2.3.8</t>
  </si>
  <si>
    <t>2.3.5/2.3.6</t>
  </si>
  <si>
    <t>2.3.9</t>
  </si>
  <si>
    <t>Record the fixed-price Monthly Recurring Charge (MRC) for all other items except as noted.</t>
  </si>
  <si>
    <t>1.2.1</t>
  </si>
  <si>
    <t>1.2.2</t>
  </si>
  <si>
    <t>1.2.3</t>
  </si>
  <si>
    <t>1.2.4</t>
  </si>
  <si>
    <t>Key Personnel</t>
  </si>
  <si>
    <t>Should be included in overall program costs.</t>
  </si>
  <si>
    <t>Should be included in B.1 Network Operations Center (NOC)</t>
  </si>
  <si>
    <t>networkMaryland Operations</t>
  </si>
  <si>
    <t>Period 1 MRC (First 12 Months)</t>
  </si>
  <si>
    <t>Period 2 MRC (12 Months)</t>
  </si>
  <si>
    <t>Period 3 MRC (12 Months)</t>
  </si>
  <si>
    <t>Option Period 1 MRC (24 Months)</t>
  </si>
  <si>
    <t>Option Period 2 MRC (24 Months)</t>
  </si>
  <si>
    <t>B-1 networkMaryland Network Managed Service &amp; Support Subtotal</t>
  </si>
  <si>
    <t>B-2 Labor Rates Subtotal</t>
  </si>
  <si>
    <t xml:space="preserve">B-1 Subtotal - networkMaryland Network Managed Service &amp; Support  </t>
  </si>
  <si>
    <t>Hourly Rate</t>
  </si>
  <si>
    <t xml:space="preserve">B-2 Subtotal Labor Rates  </t>
  </si>
  <si>
    <t>B-3 Total Evaluated Price</t>
  </si>
  <si>
    <t>Total Evaluation Price</t>
  </si>
  <si>
    <t>B.3  Network Engineering (T&amp;M)</t>
  </si>
  <si>
    <t>B.5 Fiber Maintenance (T&amp;M)</t>
  </si>
  <si>
    <t>T&amp;M Labor Calculation Schedule</t>
  </si>
  <si>
    <t>All values on this sheet are calculations based on the labor rates provided in tab "B-2 Labor Rates". DO NOT ENTER ANY DATA ON THIS SHEET.</t>
  </si>
  <si>
    <t>The hours shown in the column entitles "Model Labor Category Annual Hours" are estimates of the number of hours required to meet the scope identofoed in the TORFP for this area. They are, however, not a guarenteee of hours and are provided to support the price evaluation process.</t>
  </si>
  <si>
    <t>B.6  Fiber Engineering and Construction</t>
  </si>
  <si>
    <t>Financial Proposal Instructions</t>
  </si>
  <si>
    <r>
      <t xml:space="preserve">B.2 </t>
    </r>
    <r>
      <rPr>
        <b/>
        <u/>
        <sz val="10"/>
        <rFont val="Arial"/>
        <family val="2"/>
      </rPr>
      <t>Network Management and Maintenance Services Including Reports (O&amp;M)</t>
    </r>
  </si>
  <si>
    <r>
      <t xml:space="preserve">B.4 </t>
    </r>
    <r>
      <rPr>
        <b/>
        <u/>
        <sz val="10"/>
        <rFont val="Arial"/>
        <family val="2"/>
      </rPr>
      <t>Network Provisioning</t>
    </r>
  </si>
  <si>
    <t>B</t>
  </si>
  <si>
    <t>C</t>
  </si>
  <si>
    <t>D</t>
  </si>
  <si>
    <t>F</t>
  </si>
  <si>
    <r>
      <t xml:space="preserve">A. </t>
    </r>
    <r>
      <rPr>
        <b/>
        <u/>
        <sz val="10"/>
        <rFont val="Arial"/>
        <family val="2"/>
      </rPr>
      <t>Startup and Transition Planning</t>
    </r>
    <r>
      <rPr>
        <b/>
        <sz val="10"/>
        <rFont val="Arial"/>
        <family val="2"/>
      </rPr>
      <t xml:space="preserve"> </t>
    </r>
    <r>
      <rPr>
        <sz val="10"/>
        <rFont val="Arial"/>
        <family val="2"/>
      </rPr>
      <t>(One Time Fixed Cost)</t>
    </r>
  </si>
  <si>
    <r>
      <rPr>
        <b/>
        <u/>
        <sz val="10"/>
        <rFont val="Arial"/>
        <family val="2"/>
      </rPr>
      <t>Network Engineering Manager</t>
    </r>
    <r>
      <rPr>
        <b/>
        <sz val="10"/>
        <rFont val="Arial"/>
        <family val="2"/>
      </rPr>
      <t xml:space="preserve"> </t>
    </r>
    <r>
      <rPr>
        <sz val="10"/>
        <rFont val="Arial"/>
        <family val="2"/>
      </rPr>
      <t>(Full time dedicated resource)</t>
    </r>
  </si>
  <si>
    <r>
      <rPr>
        <b/>
        <u/>
        <sz val="10"/>
        <rFont val="Arial"/>
        <family val="2"/>
      </rPr>
      <t>Network Operations Center Manager</t>
    </r>
    <r>
      <rPr>
        <sz val="10"/>
        <rFont val="Arial"/>
        <family val="2"/>
      </rPr>
      <t xml:space="preserve"> (May be shared resource)</t>
    </r>
  </si>
  <si>
    <r>
      <rPr>
        <b/>
        <u/>
        <sz val="10"/>
        <rFont val="Arial"/>
        <family val="2"/>
      </rPr>
      <t>Fiber Engineering Manager</t>
    </r>
    <r>
      <rPr>
        <b/>
        <sz val="10"/>
        <rFont val="Arial"/>
        <family val="2"/>
      </rPr>
      <t xml:space="preserve">       </t>
    </r>
    <r>
      <rPr>
        <sz val="10"/>
        <rFont val="Arial"/>
        <family val="2"/>
      </rPr>
      <t xml:space="preserve">  (Full time dedicated resource)</t>
    </r>
  </si>
  <si>
    <r>
      <t xml:space="preserve">B.1 </t>
    </r>
    <r>
      <rPr>
        <b/>
        <u/>
        <sz val="10"/>
        <rFont val="Arial"/>
        <family val="2"/>
      </rPr>
      <t>Network Operations Center (NOC)</t>
    </r>
    <r>
      <rPr>
        <b/>
        <sz val="10"/>
        <rFont val="Arial"/>
        <family val="2"/>
      </rPr>
      <t xml:space="preserve"> </t>
    </r>
    <r>
      <rPr>
        <sz val="10"/>
        <rFont val="Arial"/>
        <family val="2"/>
      </rPr>
      <t>Cost of NOC Manager should be included in this proposed price.</t>
    </r>
  </si>
  <si>
    <r>
      <t xml:space="preserve">B.3 </t>
    </r>
    <r>
      <rPr>
        <b/>
        <u/>
        <sz val="10"/>
        <rFont val="Arial"/>
        <family val="2"/>
      </rPr>
      <t>Network Engineering  (T&amp;M)</t>
    </r>
    <r>
      <rPr>
        <sz val="10"/>
        <rFont val="Arial"/>
        <family val="2"/>
      </rPr>
      <t xml:space="preserve"> MRC proposed price will come from calculations on Sheet B-1A</t>
    </r>
  </si>
  <si>
    <r>
      <t xml:space="preserve">B.5 </t>
    </r>
    <r>
      <rPr>
        <b/>
        <u/>
        <sz val="10"/>
        <rFont val="Arial"/>
        <family val="2"/>
      </rPr>
      <t>Fiber Maintenance (T&amp;M</t>
    </r>
    <r>
      <rPr>
        <b/>
        <sz val="10"/>
        <rFont val="Arial"/>
        <family val="2"/>
      </rPr>
      <t xml:space="preserve">) </t>
    </r>
    <r>
      <rPr>
        <sz val="10"/>
        <rFont val="Arial"/>
        <family val="2"/>
      </rPr>
      <t xml:space="preserve">     MRC proposed price will come from calculations on Sheet B-1A</t>
    </r>
  </si>
  <si>
    <r>
      <t xml:space="preserve">B.6 </t>
    </r>
    <r>
      <rPr>
        <b/>
        <u/>
        <sz val="10"/>
        <rFont val="Arial"/>
        <family val="2"/>
      </rPr>
      <t>Fiber Engineering and Construction(T&amp;M)</t>
    </r>
    <r>
      <rPr>
        <b/>
        <sz val="10"/>
        <rFont val="Arial"/>
        <family val="2"/>
      </rPr>
      <t xml:space="preserve"> </t>
    </r>
    <r>
      <rPr>
        <sz val="10"/>
        <rFont val="Arial"/>
        <family val="2"/>
      </rPr>
      <t xml:space="preserve">                        MRC proposed price will come from calculations on Sheet b-1A</t>
    </r>
  </si>
  <si>
    <r>
      <t xml:space="preserve">C. End of Task Order Transition                       </t>
    </r>
    <r>
      <rPr>
        <sz val="10"/>
        <rFont val="Arial"/>
        <family val="2"/>
      </rPr>
      <t>(One Time Fixed Cost)</t>
    </r>
  </si>
  <si>
    <r>
      <t>Total Annual Charges (Monthly Charges *Number of Months)</t>
    </r>
    <r>
      <rPr>
        <sz val="10"/>
        <rFont val="Arial"/>
        <family val="2"/>
      </rPr>
      <t xml:space="preserve">   Includes Key Personnel costs</t>
    </r>
  </si>
  <si>
    <t>Attachment B-1A networkMaryland T&amp;M</t>
  </si>
  <si>
    <t>B-2 Labor Rates</t>
  </si>
  <si>
    <t>Four worksheets comprise the Financial Proposal Form. ONLY TWO OF THE WORKSHEETS REQUIRE INPUT (B-1 networkMaryland NMSS and B-2 Labor Rates) AND ONLY THOSE FIELDS HIGHLIGHTED IN YELLOW ARE REQUIRED INPUTS. ALL OTHER CELLS ARE CALCULATIONS. ONLY COMPLETE THE FIELDS HIGHLIGHTED IN YELLOW.</t>
  </si>
  <si>
    <t>In order to assist Offerors in the preparation of their Financial Proposal and to comply with the requirements of this solicitation, Financial Proposal Instructions and Financial Proposal Form have been prepared. Offerors shall submit their Financial Proposal on the Financial Proposal Form in accordance with the instructions on the Financial Proposal Form and as specified herein. DO NOT alter the Finnancial Porposal Form or the Proposal may be determined to be not reasonably susceptible of being selected for award. The Financial Proposal Forms are to be signed and dated where requested, by an individual who is authorized to bind the Offeror to the prices entered on the Financial Proposal Forms.</t>
  </si>
  <si>
    <t>All proposed amounts/prices/rates must be the actual price the State will pay for the specific item and may not be contigent on any other factor or condition in any manner.</t>
  </si>
  <si>
    <t>Option years are included in this proposal. Offerors must submit pricing for each option year. Any option to renew will be at the sole discretion of the State.</t>
  </si>
  <si>
    <r>
      <t xml:space="preserve">All amounts entered on worksheet </t>
    </r>
    <r>
      <rPr>
        <b/>
        <u/>
        <sz val="11"/>
        <rFont val="Calibri"/>
        <family val="2"/>
        <scheme val="minor"/>
      </rPr>
      <t>B-1 networkMaryland NMSS</t>
    </r>
    <r>
      <rPr>
        <b/>
        <sz val="11"/>
        <rFont val="Calibri"/>
        <family val="2"/>
        <scheme val="minor"/>
      </rPr>
      <t xml:space="preserve"> should be in whole dollars and represents the fixed monthly price (Monthly Recurring Charge) for each of the periods. T&amp;M amounts will be based on 1/12th of the amounts calculated on worksheet B-1A networkMaryland T&amp;M.</t>
    </r>
  </si>
  <si>
    <r>
      <t xml:space="preserve">All amounts entered on worksheet </t>
    </r>
    <r>
      <rPr>
        <b/>
        <u/>
        <sz val="11"/>
        <rFont val="Calibri"/>
        <family val="2"/>
        <scheme val="minor"/>
      </rPr>
      <t>B-2 Labor Rates</t>
    </r>
    <r>
      <rPr>
        <b/>
        <sz val="11"/>
        <rFont val="Calibri"/>
        <family val="2"/>
        <scheme val="minor"/>
      </rPr>
      <t xml:space="preserve"> should be in dollars and cents and should reflect the hourly rate being proposed for each labor category.</t>
    </r>
  </si>
  <si>
    <r>
      <t xml:space="preserve">Every cell highlighted in yellow must include a proposed rate. An hourly labor rate must be proposed for EVERY labor catgory on worksheet </t>
    </r>
    <r>
      <rPr>
        <b/>
        <u/>
        <sz val="11"/>
        <rFont val="Calibri"/>
        <family val="2"/>
        <scheme val="minor"/>
      </rPr>
      <t>B-2 Labor Rates</t>
    </r>
    <r>
      <rPr>
        <b/>
        <sz val="11"/>
        <rFont val="Calibri"/>
        <family val="2"/>
        <scheme val="minor"/>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</si>
</sst>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5" formatCode="&quot;$&quot;#,##0_);\(&quot;$&quot;#,##0\)"/>
    <numFmt numFmtId="42" formatCode="_(&quot;$&quot;* #,##0_);_(&quot;$&quot;* \(#,##0\);_(&quot;$&quot;* &quot;-&quot;_);_(@_)"/>
    <numFmt numFmtId="44" formatCode="_(&quot;$&quot;* #,##0.00_);_(&quot;$&quot;* \(#,##0.00\);_(&quot;$&quot;* &quot;-&quot;??_);_(@_)"/>
    <numFmt numFmtId="43" formatCode="_(* #,##0.00_);_(* \(#,##0.00\);_(* &quot;-&quot;??_);_(@_)"/>
  </numFmts>
  <fonts count="20" x14ac:knownFonts="1">
    <font>
      <sz val="11"/>
      <color theme="1"/>
      <name val="Calibri"/>
      <family val="2"/>
      <scheme val="minor"/>
    </font>
    <font>
      <b/>
      <sz val="11"/>
      <color theme="1"/>
      <name val="Calibri"/>
      <family val="2"/>
      <scheme val="minor"/>
    </font>
    <font>
      <sz val="11"/>
      <color theme="1"/>
      <name val="Calibri"/>
      <family val="2"/>
      <scheme val="minor"/>
    </font>
    <font>
      <sz val="11"/>
      <color rgb="FFFF0000"/>
      <name val="Calibri"/>
      <family val="2"/>
      <scheme val="minor"/>
    </font>
    <font>
      <b/>
      <sz val="10"/>
      <name val="Arial"/>
      <family val="2"/>
    </font>
    <font>
      <sz val="10"/>
      <name val="Arial"/>
      <family val="2"/>
    </font>
    <font>
      <b/>
      <sz val="14"/>
      <color theme="1"/>
      <name val="Calibri"/>
      <family val="2"/>
      <scheme val="minor"/>
    </font>
    <font>
      <b/>
      <sz val="14"/>
      <name val="Arial"/>
      <family val="2"/>
    </font>
    <font>
      <sz val="8"/>
      <name val="Arial"/>
      <family val="2"/>
    </font>
    <font>
      <sz val="12"/>
      <name val="Times New Roman"/>
      <family val="1"/>
    </font>
    <font>
      <b/>
      <sz val="12"/>
      <name val="Arial"/>
      <family val="2"/>
    </font>
    <font>
      <sz val="11"/>
      <name val="Calibri"/>
      <family val="2"/>
      <scheme val="minor"/>
    </font>
    <font>
      <b/>
      <sz val="11"/>
      <name val="Calibri"/>
      <family val="2"/>
      <scheme val="minor"/>
    </font>
    <font>
      <b/>
      <i/>
      <sz val="10"/>
      <name val="Arial"/>
      <family val="2"/>
    </font>
    <font>
      <sz val="10"/>
      <name val="Arial"/>
    </font>
    <font>
      <sz val="12"/>
      <color theme="1"/>
      <name val="Calibri"/>
      <family val="2"/>
      <scheme val="minor"/>
    </font>
    <font>
      <b/>
      <u/>
      <sz val="10"/>
      <name val="Arial"/>
      <family val="2"/>
    </font>
    <font>
      <sz val="14"/>
      <color theme="1"/>
      <name val="Calibri"/>
      <family val="2"/>
      <scheme val="minor"/>
    </font>
    <font>
      <b/>
      <sz val="14"/>
      <name val="Calibri"/>
      <family val="2"/>
      <scheme val="minor"/>
    </font>
    <font>
      <b/>
      <u/>
      <sz val="11"/>
      <name val="Calibri"/>
      <family val="2"/>
      <scheme val="minor"/>
    </font>
  </fonts>
  <fills count="7">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rgb="FFFFFF00"/>
        <bgColor indexed="64"/>
      </patternFill>
    </fill>
    <fill>
      <patternFill patternType="solid">
        <fgColor indexed="22"/>
        <bgColor indexed="64"/>
      </patternFill>
    </fill>
    <fill>
      <patternFill patternType="solid">
        <fgColor theme="4" tint="0.59999389629810485"/>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style="thin">
        <color indexed="64"/>
      </left>
      <right/>
      <top style="medium">
        <color auto="1"/>
      </top>
      <bottom style="thin">
        <color indexed="64"/>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auto="1"/>
      </right>
      <top style="medium">
        <color auto="1"/>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bottom style="medium">
        <color indexed="64"/>
      </bottom>
      <diagonal/>
    </border>
    <border>
      <left/>
      <right style="medium">
        <color indexed="64"/>
      </right>
      <top style="medium">
        <color auto="1"/>
      </top>
      <bottom/>
      <diagonal/>
    </border>
    <border>
      <left style="thick">
        <color indexed="64"/>
      </left>
      <right/>
      <top/>
      <bottom/>
      <diagonal/>
    </border>
    <border>
      <left/>
      <right style="thick">
        <color indexed="64"/>
      </right>
      <top/>
      <bottom/>
      <diagonal/>
    </border>
    <border>
      <left/>
      <right style="thick">
        <color indexed="64"/>
      </right>
      <top style="thick">
        <color indexed="64"/>
      </top>
      <bottom/>
      <diagonal/>
    </border>
    <border>
      <left style="thick">
        <color indexed="64"/>
      </left>
      <right/>
      <top style="thick">
        <color indexed="64"/>
      </top>
      <bottom/>
      <diagonal/>
    </border>
    <border>
      <left style="medium">
        <color auto="1"/>
      </left>
      <right/>
      <top style="medium">
        <color auto="1"/>
      </top>
      <bottom style="thin">
        <color indexed="64"/>
      </bottom>
      <diagonal/>
    </border>
    <border>
      <left style="medium">
        <color auto="1"/>
      </left>
      <right/>
      <top style="thin">
        <color indexed="64"/>
      </top>
      <bottom style="thin">
        <color indexed="64"/>
      </bottom>
      <diagonal/>
    </border>
    <border>
      <left style="medium">
        <color auto="1"/>
      </left>
      <right/>
      <top style="thin">
        <color indexed="64"/>
      </top>
      <bottom style="medium">
        <color indexed="64"/>
      </bottom>
      <diagonal/>
    </border>
    <border>
      <left/>
      <right/>
      <top style="thick">
        <color indexed="64"/>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ck">
        <color indexed="64"/>
      </left>
      <right/>
      <top style="medium">
        <color indexed="64"/>
      </top>
      <bottom style="medium">
        <color auto="1"/>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6">
    <xf numFmtId="0" fontId="0" fillId="0" borderId="0"/>
    <xf numFmtId="0" fontId="5" fillId="0" borderId="0"/>
    <xf numFmtId="44" fontId="5" fillId="0" borderId="0" applyFont="0" applyFill="0" applyBorder="0" applyAlignment="0" applyProtection="0"/>
    <xf numFmtId="43" fontId="5" fillId="0" borderId="0" applyFont="0" applyFill="0" applyBorder="0" applyAlignment="0" applyProtection="0"/>
    <xf numFmtId="44" fontId="2" fillId="0" borderId="0" applyFont="0" applyFill="0" applyBorder="0" applyAlignment="0" applyProtection="0"/>
    <xf numFmtId="0" fontId="14" fillId="0" borderId="0"/>
  </cellStyleXfs>
  <cellXfs count="259">
    <xf numFmtId="0" fontId="0" fillId="0" borderId="0" xfId="0"/>
    <xf numFmtId="0" fontId="5" fillId="0" borderId="0" xfId="1"/>
    <xf numFmtId="0" fontId="5" fillId="0" borderId="0" xfId="1" applyFont="1"/>
    <xf numFmtId="0" fontId="5" fillId="0" borderId="0" xfId="1" applyFont="1" applyAlignment="1"/>
    <xf numFmtId="0" fontId="9" fillId="0" borderId="0" xfId="1" applyFont="1"/>
    <xf numFmtId="0" fontId="4" fillId="2" borderId="9" xfId="1" applyFont="1" applyFill="1" applyBorder="1" applyAlignment="1">
      <alignment horizontal="right"/>
    </xf>
    <xf numFmtId="0" fontId="4" fillId="2" borderId="8" xfId="1" applyFont="1" applyFill="1" applyBorder="1" applyAlignment="1">
      <alignment horizontal="right"/>
    </xf>
    <xf numFmtId="0" fontId="4" fillId="2" borderId="5" xfId="1" applyFont="1" applyFill="1" applyBorder="1" applyAlignment="1">
      <alignment horizontal="right" wrapText="1"/>
    </xf>
    <xf numFmtId="0" fontId="3" fillId="0" borderId="0" xfId="0" applyFont="1"/>
    <xf numFmtId="0" fontId="11" fillId="0" borderId="0" xfId="0" applyFont="1" applyFill="1"/>
    <xf numFmtId="0" fontId="4" fillId="3" borderId="0" xfId="1" applyFont="1" applyFill="1" applyBorder="1" applyAlignment="1">
      <alignment horizontal="center" vertical="center"/>
    </xf>
    <xf numFmtId="0" fontId="11" fillId="0" borderId="0" xfId="0" applyFont="1" applyFill="1" applyBorder="1"/>
    <xf numFmtId="0" fontId="5" fillId="0" borderId="0" xfId="1" applyFont="1" applyFill="1" applyBorder="1"/>
    <xf numFmtId="0" fontId="5" fillId="0" borderId="0" xfId="1" applyFont="1" applyFill="1" applyBorder="1" applyAlignment="1">
      <alignment horizontal="left" vertical="top" wrapText="1"/>
    </xf>
    <xf numFmtId="0" fontId="4" fillId="2" borderId="8" xfId="1" applyFont="1" applyFill="1" applyBorder="1" applyAlignment="1">
      <alignment horizontal="right" wrapText="1"/>
    </xf>
    <xf numFmtId="0" fontId="5" fillId="3" borderId="0" xfId="1" applyFont="1" applyFill="1" applyBorder="1" applyAlignment="1">
      <alignment horizontal="left" vertical="top" indent="2"/>
    </xf>
    <xf numFmtId="0" fontId="4" fillId="3" borderId="21" xfId="1" applyFont="1" applyFill="1" applyBorder="1" applyAlignment="1">
      <alignment horizontal="left" vertical="top" indent="2"/>
    </xf>
    <xf numFmtId="0" fontId="5" fillId="3" borderId="18" xfId="1" applyFont="1" applyFill="1" applyBorder="1" applyAlignment="1">
      <alignment horizontal="left" vertical="top" indent="2"/>
    </xf>
    <xf numFmtId="44" fontId="5" fillId="4" borderId="1" xfId="4" applyNumberFormat="1" applyFont="1" applyFill="1" applyBorder="1" applyAlignment="1">
      <alignment horizontal="left" vertical="center"/>
    </xf>
    <xf numFmtId="0" fontId="5" fillId="0" borderId="0" xfId="1" applyFont="1" applyFill="1" applyBorder="1" applyAlignment="1">
      <alignment vertical="top" wrapText="1"/>
    </xf>
    <xf numFmtId="0" fontId="5" fillId="3" borderId="2" xfId="1" applyFont="1" applyFill="1" applyBorder="1" applyAlignment="1">
      <alignment horizontal="center" vertical="center" wrapText="1"/>
    </xf>
    <xf numFmtId="3" fontId="4" fillId="3" borderId="0" xfId="1" applyNumberFormat="1" applyFont="1" applyFill="1" applyBorder="1" applyAlignment="1">
      <alignment horizontal="center" vertical="center"/>
    </xf>
    <xf numFmtId="3" fontId="4" fillId="3" borderId="3" xfId="1" applyNumberFormat="1" applyFont="1" applyFill="1" applyBorder="1" applyAlignment="1">
      <alignment horizontal="center" vertical="center" wrapText="1"/>
    </xf>
    <xf numFmtId="3" fontId="5" fillId="3" borderId="3" xfId="1" applyNumberFormat="1" applyFont="1" applyFill="1" applyBorder="1" applyAlignment="1">
      <alignment horizontal="center" vertical="center" wrapText="1"/>
    </xf>
    <xf numFmtId="3" fontId="5" fillId="0" borderId="0" xfId="1" applyNumberFormat="1"/>
    <xf numFmtId="3" fontId="5" fillId="0" borderId="0" xfId="1" applyNumberFormat="1" applyFont="1" applyAlignment="1"/>
    <xf numFmtId="3" fontId="5" fillId="0" borderId="0" xfId="1" applyNumberFormat="1" applyFont="1" applyFill="1" applyBorder="1"/>
    <xf numFmtId="3" fontId="5" fillId="0" borderId="0" xfId="1" applyNumberFormat="1" applyFont="1" applyFill="1" applyBorder="1" applyAlignment="1">
      <alignment vertical="top" wrapText="1"/>
    </xf>
    <xf numFmtId="3" fontId="0" fillId="0" borderId="0" xfId="0" applyNumberFormat="1"/>
    <xf numFmtId="0" fontId="4" fillId="3" borderId="10" xfId="1" applyFont="1" applyFill="1" applyBorder="1" applyAlignment="1">
      <alignment horizontal="center" vertical="center"/>
    </xf>
    <xf numFmtId="0" fontId="4" fillId="3" borderId="7" xfId="1" applyFont="1" applyFill="1" applyBorder="1" applyAlignment="1">
      <alignment horizontal="center" vertical="center"/>
    </xf>
    <xf numFmtId="3" fontId="4" fillId="3" borderId="7" xfId="1" applyNumberFormat="1" applyFont="1" applyFill="1" applyBorder="1" applyAlignment="1">
      <alignment horizontal="center" vertical="center"/>
    </xf>
    <xf numFmtId="0" fontId="4" fillId="3" borderId="7" xfId="1" applyFont="1" applyFill="1" applyBorder="1" applyAlignment="1">
      <alignment horizontal="left" vertical="top" indent="2"/>
    </xf>
    <xf numFmtId="0" fontId="4" fillId="3" borderId="17" xfId="1" applyFont="1" applyFill="1" applyBorder="1" applyAlignment="1">
      <alignment horizontal="center" vertical="center" wrapText="1"/>
    </xf>
    <xf numFmtId="0" fontId="4" fillId="3" borderId="26" xfId="1" applyFont="1" applyFill="1" applyBorder="1" applyAlignment="1">
      <alignment horizontal="center" vertical="center" wrapText="1"/>
    </xf>
    <xf numFmtId="0" fontId="5" fillId="3" borderId="10" xfId="1" applyFont="1" applyFill="1" applyBorder="1" applyAlignment="1">
      <alignment horizontal="left" vertical="top" indent="2"/>
    </xf>
    <xf numFmtId="3" fontId="4" fillId="3" borderId="10" xfId="1" applyNumberFormat="1" applyFont="1" applyFill="1" applyBorder="1" applyAlignment="1">
      <alignment horizontal="center" vertical="center"/>
    </xf>
    <xf numFmtId="0" fontId="11" fillId="0" borderId="0" xfId="0" applyFont="1" applyFill="1" applyBorder="1" applyAlignment="1">
      <alignment vertical="center"/>
    </xf>
    <xf numFmtId="0" fontId="11" fillId="0" borderId="0" xfId="0" applyFont="1" applyFill="1" applyBorder="1" applyAlignment="1">
      <alignment vertical="center" wrapText="1"/>
    </xf>
    <xf numFmtId="0" fontId="4" fillId="3" borderId="27" xfId="1" applyFont="1" applyFill="1" applyBorder="1" applyAlignment="1">
      <alignment horizontal="center" vertical="center" wrapText="1"/>
    </xf>
    <xf numFmtId="0" fontId="4" fillId="3" borderId="31" xfId="1" applyFont="1" applyFill="1" applyBorder="1" applyAlignment="1">
      <alignment horizontal="center" vertical="center" wrapText="1"/>
    </xf>
    <xf numFmtId="0" fontId="4" fillId="3" borderId="30" xfId="1" applyFont="1" applyFill="1" applyBorder="1" applyAlignment="1">
      <alignment horizontal="left" vertical="center" wrapText="1"/>
    </xf>
    <xf numFmtId="0" fontId="4" fillId="3" borderId="3" xfId="1" applyFont="1" applyFill="1" applyBorder="1" applyAlignment="1">
      <alignment horizontal="center" vertical="center" wrapText="1"/>
    </xf>
    <xf numFmtId="0" fontId="5" fillId="0" borderId="0" xfId="1" applyFont="1" applyFill="1" applyBorder="1" applyAlignment="1">
      <alignment horizontal="left" vertical="top" wrapText="1"/>
    </xf>
    <xf numFmtId="0" fontId="13" fillId="3" borderId="2" xfId="1" applyFont="1" applyFill="1" applyBorder="1" applyAlignment="1">
      <alignment horizontal="center" vertical="center"/>
    </xf>
    <xf numFmtId="0" fontId="5" fillId="0" borderId="0" xfId="1" applyAlignment="1">
      <alignment horizontal="center"/>
    </xf>
    <xf numFmtId="0" fontId="0" fillId="0" borderId="0" xfId="0" applyAlignment="1">
      <alignment horizontal="center"/>
    </xf>
    <xf numFmtId="0" fontId="5" fillId="0" borderId="0" xfId="1" applyFont="1" applyFill="1" applyBorder="1" applyAlignment="1">
      <alignment horizontal="center" vertical="top" wrapText="1"/>
    </xf>
    <xf numFmtId="0" fontId="5" fillId="0" borderId="0" xfId="1" applyFont="1" applyFill="1" applyBorder="1" applyAlignment="1">
      <alignment horizontal="center"/>
    </xf>
    <xf numFmtId="0" fontId="4" fillId="3" borderId="5" xfId="1" applyFont="1" applyFill="1" applyBorder="1" applyAlignment="1">
      <alignment horizontal="left" vertical="top"/>
    </xf>
    <xf numFmtId="0" fontId="5" fillId="3" borderId="8" xfId="1" applyFont="1" applyFill="1" applyBorder="1" applyAlignment="1">
      <alignment horizontal="left" vertical="top"/>
    </xf>
    <xf numFmtId="0" fontId="5" fillId="3" borderId="9" xfId="1" applyFont="1" applyFill="1" applyBorder="1" applyAlignment="1">
      <alignment horizontal="left" vertical="top"/>
    </xf>
    <xf numFmtId="0" fontId="0" fillId="0" borderId="0" xfId="0" applyAlignment="1">
      <alignment wrapText="1"/>
    </xf>
    <xf numFmtId="0" fontId="4" fillId="5" borderId="27" xfId="1" applyFont="1" applyFill="1" applyBorder="1" applyAlignment="1">
      <alignment horizontal="center" vertical="center" wrapText="1"/>
    </xf>
    <xf numFmtId="0" fontId="4" fillId="5" borderId="28" xfId="1" applyFont="1" applyFill="1" applyBorder="1" applyAlignment="1">
      <alignment horizontal="center" vertical="center"/>
    </xf>
    <xf numFmtId="0" fontId="4" fillId="5" borderId="28" xfId="1" applyFont="1" applyFill="1" applyBorder="1" applyAlignment="1">
      <alignment horizontal="center" vertical="center" wrapText="1"/>
    </xf>
    <xf numFmtId="3" fontId="4" fillId="5" borderId="28" xfId="1" applyNumberFormat="1" applyFont="1" applyFill="1" applyBorder="1" applyAlignment="1">
      <alignment horizontal="center" vertical="center" wrapText="1"/>
    </xf>
    <xf numFmtId="0" fontId="4" fillId="5" borderId="29" xfId="1" applyFont="1" applyFill="1" applyBorder="1" applyAlignment="1">
      <alignment horizontal="center" vertical="center" wrapText="1"/>
    </xf>
    <xf numFmtId="0" fontId="5" fillId="3" borderId="30" xfId="1" applyFont="1" applyFill="1" applyBorder="1" applyAlignment="1">
      <alignment horizontal="center" vertical="center" wrapText="1"/>
    </xf>
    <xf numFmtId="0" fontId="13" fillId="3" borderId="30" xfId="1" applyFont="1" applyFill="1" applyBorder="1" applyAlignment="1">
      <alignment horizontal="center" vertical="center"/>
    </xf>
    <xf numFmtId="0" fontId="5" fillId="3" borderId="30" xfId="1" applyFont="1" applyFill="1" applyBorder="1" applyAlignment="1">
      <alignment horizontal="center" vertical="center"/>
    </xf>
    <xf numFmtId="44" fontId="5" fillId="3" borderId="31" xfId="4" applyNumberFormat="1" applyFont="1" applyFill="1" applyBorder="1" applyAlignment="1">
      <alignment horizontal="left" vertical="center"/>
    </xf>
    <xf numFmtId="0" fontId="4" fillId="3" borderId="25" xfId="1" applyFont="1" applyFill="1" applyBorder="1" applyAlignment="1">
      <alignment horizontal="left" vertical="top" indent="2"/>
    </xf>
    <xf numFmtId="0" fontId="4" fillId="3" borderId="12" xfId="1" applyFont="1" applyFill="1" applyBorder="1" applyAlignment="1">
      <alignment horizontal="center" vertical="center" wrapText="1"/>
    </xf>
    <xf numFmtId="0" fontId="4" fillId="3" borderId="2" xfId="1" applyFont="1" applyFill="1" applyBorder="1" applyAlignment="1">
      <alignment horizontal="center" vertical="center" wrapText="1"/>
    </xf>
    <xf numFmtId="0" fontId="4" fillId="0" borderId="31" xfId="1" applyFont="1" applyFill="1" applyBorder="1" applyAlignment="1">
      <alignment horizontal="center" vertical="center" wrapText="1"/>
    </xf>
    <xf numFmtId="0" fontId="4" fillId="0" borderId="27" xfId="1" applyFont="1" applyFill="1" applyBorder="1" applyAlignment="1">
      <alignment horizontal="center" vertical="center" wrapText="1"/>
    </xf>
    <xf numFmtId="0" fontId="4" fillId="0" borderId="12" xfId="1" applyFont="1" applyFill="1" applyBorder="1" applyAlignment="1">
      <alignment horizontal="center" vertical="center" wrapText="1"/>
    </xf>
    <xf numFmtId="0" fontId="4" fillId="3" borderId="36" xfId="1" applyFont="1" applyFill="1" applyBorder="1" applyAlignment="1">
      <alignment horizontal="left" vertical="center" wrapText="1"/>
    </xf>
    <xf numFmtId="0" fontId="4" fillId="3" borderId="14" xfId="1" applyFont="1" applyFill="1" applyBorder="1" applyAlignment="1">
      <alignment horizontal="center" vertical="center" wrapText="1"/>
    </xf>
    <xf numFmtId="0" fontId="4" fillId="3" borderId="14" xfId="1" applyFont="1" applyFill="1" applyBorder="1" applyAlignment="1">
      <alignment horizontal="right" vertical="center" wrapText="1"/>
    </xf>
    <xf numFmtId="0" fontId="4" fillId="3" borderId="39" xfId="1" applyFont="1" applyFill="1" applyBorder="1" applyAlignment="1">
      <alignment horizontal="left" vertical="center" wrapText="1"/>
    </xf>
    <xf numFmtId="0" fontId="4" fillId="3" borderId="34" xfId="1" applyFont="1" applyFill="1" applyBorder="1" applyAlignment="1">
      <alignment horizontal="center" vertical="center" wrapText="1"/>
    </xf>
    <xf numFmtId="0" fontId="4" fillId="0" borderId="39" xfId="1" applyFont="1" applyFill="1" applyBorder="1" applyAlignment="1">
      <alignment horizontal="right" vertical="center" wrapText="1"/>
    </xf>
    <xf numFmtId="0" fontId="4" fillId="0" borderId="34" xfId="1" applyFont="1" applyFill="1" applyBorder="1" applyAlignment="1">
      <alignment horizontal="right" vertical="center" wrapText="1"/>
    </xf>
    <xf numFmtId="0" fontId="4" fillId="0" borderId="32" xfId="1" applyFont="1" applyFill="1" applyBorder="1" applyAlignment="1">
      <alignment horizontal="center" vertical="center"/>
    </xf>
    <xf numFmtId="0" fontId="4" fillId="0" borderId="33" xfId="1" applyFont="1" applyFill="1" applyBorder="1" applyAlignment="1">
      <alignment horizontal="center" vertical="center"/>
    </xf>
    <xf numFmtId="0" fontId="4" fillId="3" borderId="30" xfId="1" applyFont="1" applyFill="1" applyBorder="1" applyAlignment="1">
      <alignment horizontal="center" vertical="center"/>
    </xf>
    <xf numFmtId="0" fontId="4" fillId="3" borderId="4" xfId="5" applyFont="1" applyFill="1" applyBorder="1"/>
    <xf numFmtId="0" fontId="4" fillId="3" borderId="1" xfId="5" applyFont="1" applyFill="1" applyBorder="1"/>
    <xf numFmtId="0" fontId="4" fillId="3" borderId="1" xfId="1" applyFont="1" applyFill="1" applyBorder="1" applyAlignment="1">
      <alignment horizontal="center" vertical="center"/>
    </xf>
    <xf numFmtId="3" fontId="10" fillId="3" borderId="37" xfId="1" applyNumberFormat="1" applyFont="1" applyFill="1" applyBorder="1" applyAlignment="1">
      <alignment horizontal="center" vertical="center" wrapText="1"/>
    </xf>
    <xf numFmtId="0" fontId="15" fillId="0" borderId="0" xfId="0" applyFont="1" applyAlignment="1">
      <alignment vertical="center"/>
    </xf>
    <xf numFmtId="0" fontId="0" fillId="0" borderId="0" xfId="0" applyFill="1"/>
    <xf numFmtId="0" fontId="13" fillId="0" borderId="30" xfId="1" applyFont="1" applyFill="1" applyBorder="1" applyAlignment="1">
      <alignment horizontal="center" vertical="center"/>
    </xf>
    <xf numFmtId="0" fontId="13" fillId="0" borderId="1" xfId="1" applyFont="1" applyFill="1" applyBorder="1" applyAlignment="1">
      <alignment horizontal="center" vertical="center"/>
    </xf>
    <xf numFmtId="0" fontId="13" fillId="0" borderId="1" xfId="1" applyFont="1" applyFill="1" applyBorder="1" applyAlignment="1">
      <alignment horizontal="center" vertical="center" wrapText="1"/>
    </xf>
    <xf numFmtId="0" fontId="13" fillId="0" borderId="3" xfId="1" applyFont="1" applyFill="1" applyBorder="1" applyAlignment="1">
      <alignment horizontal="center" vertical="center" wrapText="1"/>
    </xf>
    <xf numFmtId="3" fontId="4" fillId="0" borderId="3" xfId="1" applyNumberFormat="1" applyFont="1" applyFill="1" applyBorder="1" applyAlignment="1">
      <alignment horizontal="center" vertical="center" wrapText="1"/>
    </xf>
    <xf numFmtId="0" fontId="4" fillId="0" borderId="4" xfId="1" applyFont="1" applyFill="1" applyBorder="1" applyAlignment="1">
      <alignment horizontal="left" vertical="center"/>
    </xf>
    <xf numFmtId="0" fontId="5" fillId="3" borderId="4" xfId="5" applyFont="1" applyFill="1" applyBorder="1"/>
    <xf numFmtId="44" fontId="5" fillId="3" borderId="1" xfId="4" applyNumberFormat="1" applyFont="1" applyFill="1" applyBorder="1" applyAlignment="1">
      <alignment horizontal="left" vertical="center"/>
    </xf>
    <xf numFmtId="0" fontId="4" fillId="3" borderId="8" xfId="1" applyFont="1" applyFill="1" applyBorder="1" applyAlignment="1">
      <alignment horizontal="left" vertical="top"/>
    </xf>
    <xf numFmtId="0" fontId="4" fillId="3" borderId="0" xfId="1" applyFont="1" applyFill="1" applyBorder="1" applyAlignment="1">
      <alignment horizontal="left" vertical="top" indent="2"/>
    </xf>
    <xf numFmtId="0" fontId="1" fillId="0" borderId="0" xfId="0" applyFont="1"/>
    <xf numFmtId="0" fontId="16" fillId="3" borderId="30" xfId="1" applyFont="1" applyFill="1" applyBorder="1" applyAlignment="1">
      <alignment horizontal="left" vertical="center" wrapText="1"/>
    </xf>
    <xf numFmtId="0" fontId="4" fillId="0" borderId="0" xfId="1" applyFont="1"/>
    <xf numFmtId="42" fontId="4" fillId="3" borderId="17" xfId="1" applyNumberFormat="1" applyFont="1" applyFill="1" applyBorder="1" applyAlignment="1">
      <alignment horizontal="center" vertical="center" wrapText="1"/>
    </xf>
    <xf numFmtId="42" fontId="4" fillId="3" borderId="26" xfId="1" applyNumberFormat="1" applyFont="1" applyFill="1" applyBorder="1" applyAlignment="1">
      <alignment horizontal="center" vertical="center" wrapText="1"/>
    </xf>
    <xf numFmtId="42" fontId="4" fillId="3" borderId="16" xfId="1" applyNumberFormat="1" applyFont="1" applyFill="1" applyBorder="1" applyAlignment="1">
      <alignment horizontal="center" vertical="center" wrapText="1"/>
    </xf>
    <xf numFmtId="42" fontId="4" fillId="5" borderId="29" xfId="1" applyNumberFormat="1" applyFont="1" applyFill="1" applyBorder="1" applyAlignment="1">
      <alignment horizontal="center" vertical="center" wrapText="1"/>
    </xf>
    <xf numFmtId="42" fontId="4" fillId="3" borderId="31" xfId="1" applyNumberFormat="1" applyFont="1" applyFill="1" applyBorder="1" applyAlignment="1">
      <alignment horizontal="center" vertical="center" wrapText="1"/>
    </xf>
    <xf numFmtId="42" fontId="5" fillId="3" borderId="31" xfId="4" applyNumberFormat="1" applyFont="1" applyFill="1" applyBorder="1" applyAlignment="1">
      <alignment horizontal="left" vertical="center"/>
    </xf>
    <xf numFmtId="42" fontId="10" fillId="3" borderId="38" xfId="1" applyNumberFormat="1" applyFont="1" applyFill="1" applyBorder="1" applyAlignment="1">
      <alignment horizontal="center" vertical="center" wrapText="1"/>
    </xf>
    <xf numFmtId="42" fontId="5" fillId="0" borderId="0" xfId="1" applyNumberFormat="1"/>
    <xf numFmtId="42" fontId="5" fillId="0" borderId="0" xfId="1" applyNumberFormat="1" applyFont="1" applyAlignment="1"/>
    <xf numFmtId="42" fontId="5" fillId="0" borderId="0" xfId="1" applyNumberFormat="1" applyFont="1" applyFill="1" applyBorder="1"/>
    <xf numFmtId="42" fontId="0" fillId="0" borderId="0" xfId="0" applyNumberFormat="1"/>
    <xf numFmtId="0" fontId="7" fillId="0" borderId="7" xfId="1" applyFont="1" applyFill="1" applyBorder="1" applyAlignment="1">
      <alignment horizontal="center" vertical="top"/>
    </xf>
    <xf numFmtId="0" fontId="7" fillId="0" borderId="0" xfId="0" applyFont="1" applyFill="1" applyAlignment="1">
      <alignment horizontal="center" wrapText="1"/>
    </xf>
    <xf numFmtId="0" fontId="18" fillId="0" borderId="18" xfId="1" applyFont="1" applyFill="1" applyBorder="1" applyAlignment="1">
      <alignment horizontal="center" vertical="top"/>
    </xf>
    <xf numFmtId="0" fontId="18" fillId="0" borderId="0" xfId="1" applyFont="1" applyFill="1" applyBorder="1" applyAlignment="1">
      <alignment horizontal="center" vertical="top"/>
    </xf>
    <xf numFmtId="5" fontId="18" fillId="0" borderId="0" xfId="1" applyNumberFormat="1" applyFont="1" applyFill="1" applyBorder="1" applyAlignment="1">
      <alignment horizontal="center" vertical="top"/>
    </xf>
    <xf numFmtId="5" fontId="18" fillId="0" borderId="19" xfId="1" applyNumberFormat="1" applyFont="1" applyFill="1" applyBorder="1" applyAlignment="1">
      <alignment horizontal="center" vertical="top"/>
    </xf>
    <xf numFmtId="5" fontId="4" fillId="3" borderId="25" xfId="1" applyNumberFormat="1" applyFont="1" applyFill="1" applyBorder="1" applyAlignment="1">
      <alignment horizontal="center" vertical="center"/>
    </xf>
    <xf numFmtId="5" fontId="4" fillId="3" borderId="20" xfId="1" applyNumberFormat="1" applyFont="1" applyFill="1" applyBorder="1" applyAlignment="1">
      <alignment horizontal="center" vertical="center" wrapText="1"/>
    </xf>
    <xf numFmtId="5" fontId="4" fillId="3" borderId="0" xfId="1" applyNumberFormat="1" applyFont="1" applyFill="1" applyBorder="1" applyAlignment="1">
      <alignment horizontal="center" vertical="center"/>
    </xf>
    <xf numFmtId="5" fontId="4" fillId="3" borderId="19" xfId="1" applyNumberFormat="1" applyFont="1" applyFill="1" applyBorder="1" applyAlignment="1">
      <alignment horizontal="center" vertical="center" wrapText="1"/>
    </xf>
    <xf numFmtId="5" fontId="4" fillId="3" borderId="28" xfId="1" applyNumberFormat="1" applyFont="1" applyFill="1" applyBorder="1" applyAlignment="1">
      <alignment horizontal="center" vertical="center" wrapText="1"/>
    </xf>
    <xf numFmtId="5" fontId="4" fillId="3" borderId="6" xfId="1" applyNumberFormat="1" applyFont="1" applyFill="1" applyBorder="1" applyAlignment="1">
      <alignment horizontal="center" vertical="center" wrapText="1"/>
    </xf>
    <xf numFmtId="5" fontId="4" fillId="3" borderId="29" xfId="1" applyNumberFormat="1" applyFont="1" applyFill="1" applyBorder="1" applyAlignment="1">
      <alignment horizontal="center" vertical="center" wrapText="1"/>
    </xf>
    <xf numFmtId="5" fontId="5" fillId="3" borderId="1" xfId="4" applyNumberFormat="1" applyFont="1" applyFill="1" applyBorder="1" applyAlignment="1">
      <alignment horizontal="center" vertical="center" wrapText="1"/>
    </xf>
    <xf numFmtId="5" fontId="4" fillId="0" borderId="28" xfId="1" applyNumberFormat="1" applyFont="1" applyFill="1" applyBorder="1" applyAlignment="1">
      <alignment horizontal="center" vertical="center" wrapText="1"/>
    </xf>
    <xf numFmtId="5" fontId="4" fillId="0" borderId="6" xfId="1" applyNumberFormat="1" applyFont="1" applyFill="1" applyBorder="1" applyAlignment="1">
      <alignment horizontal="center" vertical="center" wrapText="1"/>
    </xf>
    <xf numFmtId="5" fontId="4" fillId="0" borderId="29" xfId="1" applyNumberFormat="1" applyFont="1" applyFill="1" applyBorder="1" applyAlignment="1">
      <alignment horizontal="center" vertical="center" wrapText="1"/>
    </xf>
    <xf numFmtId="5" fontId="4" fillId="3" borderId="31" xfId="1" applyNumberFormat="1" applyFont="1" applyFill="1" applyBorder="1" applyAlignment="1">
      <alignment horizontal="center" vertical="center" wrapText="1"/>
    </xf>
    <xf numFmtId="5" fontId="5" fillId="4" borderId="1" xfId="4" applyNumberFormat="1" applyFont="1" applyFill="1" applyBorder="1" applyAlignment="1">
      <alignment horizontal="center" vertical="center" wrapText="1"/>
    </xf>
    <xf numFmtId="5" fontId="5" fillId="0" borderId="28" xfId="4" applyNumberFormat="1" applyFont="1" applyFill="1" applyBorder="1" applyAlignment="1">
      <alignment horizontal="center" vertical="center" wrapText="1"/>
    </xf>
    <xf numFmtId="5" fontId="5" fillId="3" borderId="37" xfId="4" applyNumberFormat="1" applyFont="1" applyFill="1" applyBorder="1" applyAlignment="1">
      <alignment horizontal="center" vertical="center" wrapText="1"/>
    </xf>
    <xf numFmtId="5" fontId="5" fillId="0" borderId="40" xfId="4" applyNumberFormat="1" applyFont="1" applyFill="1" applyBorder="1" applyAlignment="1">
      <alignment horizontal="center" vertical="center" wrapText="1"/>
    </xf>
    <xf numFmtId="5" fontId="5" fillId="3" borderId="40" xfId="4" applyNumberFormat="1" applyFont="1" applyFill="1" applyBorder="1" applyAlignment="1">
      <alignment horizontal="center" vertical="center" wrapText="1"/>
    </xf>
    <xf numFmtId="5" fontId="5" fillId="3" borderId="1" xfId="4" applyNumberFormat="1" applyFont="1" applyFill="1" applyBorder="1" applyAlignment="1">
      <alignment horizontal="center" vertical="center"/>
    </xf>
    <xf numFmtId="5" fontId="5" fillId="3" borderId="3" xfId="4" applyNumberFormat="1" applyFont="1" applyFill="1" applyBorder="1" applyAlignment="1">
      <alignment horizontal="center" vertical="center"/>
    </xf>
    <xf numFmtId="5" fontId="5" fillId="4" borderId="31" xfId="4" applyNumberFormat="1" applyFont="1" applyFill="1" applyBorder="1" applyAlignment="1">
      <alignment horizontal="center" vertical="center"/>
    </xf>
    <xf numFmtId="5" fontId="5" fillId="3" borderId="31" xfId="4" applyNumberFormat="1" applyFont="1" applyFill="1" applyBorder="1" applyAlignment="1">
      <alignment horizontal="center" vertical="center"/>
    </xf>
    <xf numFmtId="5" fontId="5" fillId="0" borderId="29" xfId="4" applyNumberFormat="1" applyFont="1" applyFill="1" applyBorder="1" applyAlignment="1">
      <alignment horizontal="center" vertical="center"/>
    </xf>
    <xf numFmtId="5" fontId="4" fillId="0" borderId="41" xfId="4" applyNumberFormat="1" applyFont="1" applyFill="1" applyBorder="1" applyAlignment="1">
      <alignment horizontal="center" vertical="center" wrapText="1"/>
    </xf>
    <xf numFmtId="5" fontId="4" fillId="0" borderId="42" xfId="4" applyNumberFormat="1" applyFont="1" applyFill="1" applyBorder="1" applyAlignment="1">
      <alignment horizontal="center" vertical="center"/>
    </xf>
    <xf numFmtId="5" fontId="5" fillId="3" borderId="40" xfId="4" applyNumberFormat="1" applyFont="1" applyFill="1" applyBorder="1" applyAlignment="1">
      <alignment horizontal="center" vertical="center"/>
    </xf>
    <xf numFmtId="5" fontId="5" fillId="3" borderId="41" xfId="4" applyNumberFormat="1" applyFont="1" applyFill="1" applyBorder="1" applyAlignment="1">
      <alignment horizontal="center" vertical="center"/>
    </xf>
    <xf numFmtId="5" fontId="5" fillId="4" borderId="42" xfId="4" applyNumberFormat="1" applyFont="1" applyFill="1" applyBorder="1" applyAlignment="1">
      <alignment horizontal="center" vertical="center"/>
    </xf>
    <xf numFmtId="5" fontId="10" fillId="0" borderId="35" xfId="1" applyNumberFormat="1" applyFont="1" applyFill="1" applyBorder="1" applyAlignment="1">
      <alignment horizontal="center" vertical="center"/>
    </xf>
    <xf numFmtId="5" fontId="5" fillId="0" borderId="0" xfId="1" applyNumberFormat="1" applyAlignment="1">
      <alignment horizontal="center"/>
    </xf>
    <xf numFmtId="5" fontId="9" fillId="0" borderId="0" xfId="1" applyNumberFormat="1" applyFont="1" applyAlignment="1">
      <alignment horizontal="center"/>
    </xf>
    <xf numFmtId="5" fontId="4" fillId="0" borderId="0" xfId="1" applyNumberFormat="1" applyFont="1" applyAlignment="1">
      <alignment horizontal="center"/>
    </xf>
    <xf numFmtId="5" fontId="5" fillId="0" borderId="0" xfId="1" applyNumberFormat="1" applyFont="1" applyAlignment="1">
      <alignment horizontal="center"/>
    </xf>
    <xf numFmtId="5" fontId="5" fillId="0" borderId="0" xfId="1" applyNumberFormat="1" applyFont="1" applyFill="1" applyBorder="1" applyAlignment="1">
      <alignment horizontal="center" vertical="top" wrapText="1"/>
    </xf>
    <xf numFmtId="5" fontId="5" fillId="0" borderId="0" xfId="1" applyNumberFormat="1" applyFont="1" applyFill="1" applyBorder="1" applyAlignment="1">
      <alignment horizontal="center"/>
    </xf>
    <xf numFmtId="5" fontId="11" fillId="0" borderId="0" xfId="0" applyNumberFormat="1" applyFont="1" applyFill="1" applyBorder="1" applyAlignment="1">
      <alignment horizontal="center"/>
    </xf>
    <xf numFmtId="0" fontId="4" fillId="0" borderId="8" xfId="1" applyFont="1" applyFill="1" applyBorder="1" applyAlignment="1">
      <alignment horizontal="right"/>
    </xf>
    <xf numFmtId="0" fontId="4" fillId="0" borderId="9" xfId="1" applyFont="1" applyFill="1" applyBorder="1" applyAlignment="1">
      <alignment horizontal="right"/>
    </xf>
    <xf numFmtId="5" fontId="5" fillId="0" borderId="0" xfId="1" applyNumberFormat="1" applyFill="1" applyBorder="1" applyAlignment="1">
      <alignment horizontal="center" wrapText="1"/>
    </xf>
    <xf numFmtId="0" fontId="4" fillId="2" borderId="44" xfId="1" applyFont="1" applyFill="1" applyBorder="1" applyAlignment="1">
      <alignment horizontal="right" wrapText="1"/>
    </xf>
    <xf numFmtId="0" fontId="4" fillId="2" borderId="45" xfId="1" applyFont="1" applyFill="1" applyBorder="1" applyAlignment="1">
      <alignment horizontal="right"/>
    </xf>
    <xf numFmtId="0" fontId="4" fillId="2" borderId="45" xfId="1" applyFont="1" applyFill="1" applyBorder="1" applyAlignment="1">
      <alignment horizontal="right" wrapText="1"/>
    </xf>
    <xf numFmtId="0" fontId="4" fillId="2" borderId="46" xfId="1" applyFont="1" applyFill="1" applyBorder="1" applyAlignment="1">
      <alignment horizontal="right"/>
    </xf>
    <xf numFmtId="0" fontId="4" fillId="0" borderId="32" xfId="1" applyFont="1" applyFill="1" applyBorder="1" applyAlignment="1">
      <alignment horizontal="right" wrapText="1"/>
    </xf>
    <xf numFmtId="5" fontId="5" fillId="0" borderId="33" xfId="1" applyNumberFormat="1" applyFill="1" applyBorder="1" applyAlignment="1">
      <alignment horizontal="center" wrapText="1"/>
    </xf>
    <xf numFmtId="5" fontId="5" fillId="0" borderId="35" xfId="1" applyNumberFormat="1" applyFill="1" applyBorder="1" applyAlignment="1">
      <alignment horizontal="center" wrapText="1"/>
    </xf>
    <xf numFmtId="0" fontId="4" fillId="0" borderId="32" xfId="1" applyFont="1" applyFill="1" applyBorder="1" applyAlignment="1">
      <alignment horizontal="right"/>
    </xf>
    <xf numFmtId="0" fontId="4" fillId="0" borderId="5" xfId="1" applyFont="1" applyFill="1" applyBorder="1" applyAlignment="1">
      <alignment horizontal="right"/>
    </xf>
    <xf numFmtId="5" fontId="5" fillId="0" borderId="7" xfId="1" applyNumberFormat="1" applyFill="1" applyBorder="1" applyAlignment="1">
      <alignment horizontal="center" wrapText="1"/>
    </xf>
    <xf numFmtId="5" fontId="5" fillId="0" borderId="17" xfId="1" applyNumberFormat="1" applyFill="1" applyBorder="1" applyAlignment="1">
      <alignment horizontal="center" wrapText="1"/>
    </xf>
    <xf numFmtId="5" fontId="5" fillId="0" borderId="26" xfId="1" applyNumberFormat="1" applyFill="1" applyBorder="1" applyAlignment="1">
      <alignment horizontal="center" wrapText="1"/>
    </xf>
    <xf numFmtId="5" fontId="5" fillId="0" borderId="10" xfId="1" applyNumberFormat="1" applyFill="1" applyBorder="1" applyAlignment="1">
      <alignment horizontal="center" wrapText="1"/>
    </xf>
    <xf numFmtId="5" fontId="5" fillId="0" borderId="16" xfId="1" applyNumberFormat="1" applyFill="1" applyBorder="1" applyAlignment="1">
      <alignment horizontal="center" wrapText="1"/>
    </xf>
    <xf numFmtId="0" fontId="17" fillId="0" borderId="0" xfId="0" applyFont="1"/>
    <xf numFmtId="0" fontId="17" fillId="0" borderId="0" xfId="0" applyFont="1" applyFill="1"/>
    <xf numFmtId="0" fontId="12" fillId="0" borderId="0" xfId="0" applyFont="1" applyFill="1" applyAlignment="1">
      <alignment horizontal="left" wrapText="1"/>
    </xf>
    <xf numFmtId="0" fontId="4" fillId="0" borderId="0" xfId="0" applyFont="1" applyFill="1" applyAlignment="1">
      <alignment horizontal="left" vertical="top" wrapText="1"/>
    </xf>
    <xf numFmtId="0" fontId="12" fillId="0" borderId="0" xfId="0" applyFont="1" applyFill="1" applyAlignment="1">
      <alignment horizontal="left" vertical="top" wrapText="1"/>
    </xf>
    <xf numFmtId="0" fontId="12" fillId="0" borderId="0" xfId="0" applyFont="1" applyFill="1" applyAlignment="1">
      <alignment horizontal="left" wrapText="1"/>
    </xf>
    <xf numFmtId="0" fontId="4" fillId="0" borderId="0" xfId="0" applyFont="1" applyFill="1" applyAlignment="1">
      <alignment horizontal="left" vertical="top" wrapText="1"/>
    </xf>
    <xf numFmtId="0" fontId="18" fillId="0" borderId="0" xfId="0" applyFont="1" applyFill="1" applyAlignment="1">
      <alignment horizontal="center" wrapText="1"/>
    </xf>
    <xf numFmtId="0" fontId="5" fillId="0" borderId="0" xfId="0" applyFont="1" applyFill="1" applyAlignment="1">
      <alignment horizontal="center" vertical="top" wrapText="1"/>
    </xf>
    <xf numFmtId="0" fontId="4" fillId="0" borderId="0" xfId="0" applyFont="1" applyFill="1" applyAlignment="1">
      <alignment horizontal="left" vertical="center" wrapText="1"/>
    </xf>
    <xf numFmtId="0" fontId="4" fillId="4" borderId="0" xfId="0" applyFont="1" applyFill="1" applyAlignment="1">
      <alignment horizontal="left" vertical="top" wrapText="1"/>
    </xf>
    <xf numFmtId="0" fontId="18" fillId="0" borderId="32" xfId="1" applyFont="1" applyFill="1" applyBorder="1" applyAlignment="1">
      <alignment horizontal="center" vertical="top"/>
    </xf>
    <xf numFmtId="0" fontId="18" fillId="0" borderId="33" xfId="1" applyFont="1" applyFill="1" applyBorder="1" applyAlignment="1">
      <alignment horizontal="center" vertical="top"/>
    </xf>
    <xf numFmtId="0" fontId="18" fillId="0" borderId="35" xfId="1" applyFont="1" applyFill="1" applyBorder="1" applyAlignment="1">
      <alignment horizontal="center" vertical="top"/>
    </xf>
    <xf numFmtId="5" fontId="8" fillId="0" borderId="5" xfId="1" applyNumberFormat="1" applyFont="1" applyFill="1" applyBorder="1" applyAlignment="1">
      <alignment horizontal="center"/>
    </xf>
    <xf numFmtId="5" fontId="8" fillId="0" borderId="17" xfId="1" applyNumberFormat="1" applyFont="1" applyFill="1" applyBorder="1" applyAlignment="1">
      <alignment horizontal="center"/>
    </xf>
    <xf numFmtId="5" fontId="8" fillId="0" borderId="9" xfId="1" applyNumberFormat="1" applyFont="1" applyFill="1" applyBorder="1" applyAlignment="1">
      <alignment horizontal="center"/>
    </xf>
    <xf numFmtId="5" fontId="8" fillId="0" borderId="16" xfId="1" applyNumberFormat="1" applyFont="1" applyFill="1" applyBorder="1" applyAlignment="1">
      <alignment horizontal="center"/>
    </xf>
    <xf numFmtId="5" fontId="4" fillId="2" borderId="8" xfId="1" applyNumberFormat="1" applyFont="1" applyFill="1" applyBorder="1" applyAlignment="1">
      <alignment horizontal="right" vertical="center"/>
    </xf>
    <xf numFmtId="5" fontId="4" fillId="2" borderId="26" xfId="1" applyNumberFormat="1" applyFont="1" applyFill="1" applyBorder="1" applyAlignment="1">
      <alignment horizontal="right" vertical="center"/>
    </xf>
    <xf numFmtId="5" fontId="4" fillId="2" borderId="9" xfId="1" applyNumberFormat="1" applyFont="1" applyFill="1" applyBorder="1" applyAlignment="1">
      <alignment horizontal="right" vertical="center"/>
    </xf>
    <xf numFmtId="5" fontId="4" fillId="2" borderId="16" xfId="1" applyNumberFormat="1" applyFont="1" applyFill="1" applyBorder="1" applyAlignment="1">
      <alignment horizontal="right" vertical="center"/>
    </xf>
    <xf numFmtId="5" fontId="4" fillId="2" borderId="7" xfId="1" applyNumberFormat="1" applyFont="1" applyFill="1" applyBorder="1" applyAlignment="1">
      <alignment horizontal="right" vertical="center" wrapText="1"/>
    </xf>
    <xf numFmtId="5" fontId="5" fillId="2" borderId="7" xfId="1" applyNumberFormat="1" applyFill="1" applyBorder="1" applyAlignment="1">
      <alignment horizontal="right" vertical="center"/>
    </xf>
    <xf numFmtId="5" fontId="5" fillId="2" borderId="0" xfId="1" applyNumberFormat="1" applyFill="1" applyBorder="1" applyAlignment="1">
      <alignment horizontal="right" vertical="center"/>
    </xf>
    <xf numFmtId="5" fontId="5" fillId="2" borderId="0" xfId="1" applyNumberFormat="1" applyFill="1" applyAlignment="1">
      <alignment horizontal="right" vertical="center"/>
    </xf>
    <xf numFmtId="5" fontId="10" fillId="0" borderId="33" xfId="1" applyNumberFormat="1" applyFont="1" applyFill="1" applyBorder="1" applyAlignment="1">
      <alignment horizontal="center" vertical="center"/>
    </xf>
    <xf numFmtId="5" fontId="10" fillId="0" borderId="34" xfId="1" applyNumberFormat="1" applyFont="1" applyFill="1" applyBorder="1" applyAlignment="1">
      <alignment horizontal="center" vertical="center"/>
    </xf>
    <xf numFmtId="5" fontId="4" fillId="3" borderId="3" xfId="1" applyNumberFormat="1" applyFont="1" applyFill="1" applyBorder="1" applyAlignment="1">
      <alignment horizontal="center" vertical="center" wrapText="1"/>
    </xf>
    <xf numFmtId="5" fontId="4" fillId="3" borderId="4" xfId="1" applyNumberFormat="1" applyFont="1" applyFill="1" applyBorder="1" applyAlignment="1">
      <alignment horizontal="center" vertical="center" wrapText="1"/>
    </xf>
    <xf numFmtId="5" fontId="4" fillId="3" borderId="2" xfId="1" applyNumberFormat="1" applyFont="1" applyFill="1" applyBorder="1" applyAlignment="1">
      <alignment horizontal="center" vertical="center" wrapText="1"/>
    </xf>
    <xf numFmtId="0" fontId="4" fillId="3" borderId="9" xfId="1" applyFont="1" applyFill="1" applyBorder="1" applyAlignment="1">
      <alignment horizontal="left" vertical="top" wrapText="1"/>
    </xf>
    <xf numFmtId="0" fontId="4" fillId="3" borderId="10" xfId="1" applyFont="1" applyFill="1" applyBorder="1" applyAlignment="1">
      <alignment horizontal="left" vertical="top" wrapText="1"/>
    </xf>
    <xf numFmtId="0" fontId="4" fillId="3" borderId="16" xfId="1" applyFont="1" applyFill="1" applyBorder="1" applyAlignment="1">
      <alignment horizontal="left" vertical="top" wrapText="1"/>
    </xf>
    <xf numFmtId="0" fontId="5" fillId="0" borderId="0" xfId="1" applyFont="1" applyFill="1" applyBorder="1" applyAlignment="1">
      <alignment horizontal="left" vertical="top" wrapText="1"/>
    </xf>
    <xf numFmtId="5" fontId="8" fillId="0" borderId="7" xfId="1" applyNumberFormat="1" applyFont="1" applyFill="1" applyBorder="1" applyAlignment="1">
      <alignment horizontal="center"/>
    </xf>
    <xf numFmtId="5" fontId="8" fillId="0" borderId="10" xfId="1" applyNumberFormat="1" applyFont="1" applyFill="1" applyBorder="1" applyAlignment="1">
      <alignment horizontal="center"/>
    </xf>
    <xf numFmtId="0" fontId="5" fillId="0" borderId="0" xfId="1" applyFont="1" applyAlignment="1">
      <alignment horizontal="left" vertical="top" wrapText="1"/>
    </xf>
    <xf numFmtId="0" fontId="18" fillId="0" borderId="43" xfId="1" applyFont="1" applyFill="1" applyBorder="1" applyAlignment="1">
      <alignment horizontal="center" vertical="top"/>
    </xf>
    <xf numFmtId="0" fontId="10" fillId="3" borderId="24" xfId="1" applyFont="1" applyFill="1" applyBorder="1" applyAlignment="1">
      <alignment horizontal="right" vertical="center"/>
    </xf>
    <xf numFmtId="0" fontId="10" fillId="3" borderId="13" xfId="1" applyFont="1" applyFill="1" applyBorder="1" applyAlignment="1">
      <alignment horizontal="right" vertical="center"/>
    </xf>
    <xf numFmtId="0" fontId="10" fillId="3" borderId="14" xfId="1" applyFont="1" applyFill="1" applyBorder="1" applyAlignment="1">
      <alignment horizontal="right" vertical="center"/>
    </xf>
    <xf numFmtId="0" fontId="8" fillId="0" borderId="5" xfId="1" applyFont="1" applyFill="1" applyBorder="1" applyAlignment="1">
      <alignment horizontal="center"/>
    </xf>
    <xf numFmtId="0" fontId="8" fillId="0" borderId="7" xfId="1" applyFont="1" applyFill="1" applyBorder="1" applyAlignment="1">
      <alignment horizontal="center"/>
    </xf>
    <xf numFmtId="0" fontId="8" fillId="0" borderId="17" xfId="1" applyFont="1" applyFill="1" applyBorder="1" applyAlignment="1">
      <alignment horizontal="center"/>
    </xf>
    <xf numFmtId="0" fontId="8" fillId="0" borderId="9" xfId="1" applyFont="1" applyFill="1" applyBorder="1" applyAlignment="1">
      <alignment horizontal="center"/>
    </xf>
    <xf numFmtId="0" fontId="8" fillId="0" borderId="10" xfId="1" applyFont="1" applyFill="1" applyBorder="1" applyAlignment="1">
      <alignment horizontal="center"/>
    </xf>
    <xf numFmtId="0" fontId="8" fillId="0" borderId="16" xfId="1" applyFont="1" applyFill="1" applyBorder="1" applyAlignment="1">
      <alignment horizontal="center"/>
    </xf>
    <xf numFmtId="0" fontId="4" fillId="2" borderId="8" xfId="1" applyFont="1" applyFill="1" applyBorder="1" applyAlignment="1">
      <alignment horizontal="right" vertical="center"/>
    </xf>
    <xf numFmtId="0" fontId="4" fillId="2" borderId="0" xfId="1" applyFont="1" applyFill="1" applyBorder="1" applyAlignment="1">
      <alignment horizontal="right" vertical="center"/>
    </xf>
    <xf numFmtId="0" fontId="4" fillId="2" borderId="10" xfId="1" applyFont="1" applyFill="1" applyBorder="1" applyAlignment="1">
      <alignment horizontal="right" vertical="center"/>
    </xf>
    <xf numFmtId="44" fontId="18" fillId="3" borderId="27" xfId="1" applyNumberFormat="1" applyFont="1" applyFill="1" applyBorder="1" applyAlignment="1">
      <alignment horizontal="center" vertical="top" wrapText="1"/>
    </xf>
    <xf numFmtId="44" fontId="18" fillId="3" borderId="28" xfId="1" applyNumberFormat="1" applyFont="1" applyFill="1" applyBorder="1" applyAlignment="1">
      <alignment horizontal="center" vertical="top" wrapText="1"/>
    </xf>
    <xf numFmtId="44" fontId="18" fillId="3" borderId="29" xfId="1" applyNumberFormat="1" applyFont="1" applyFill="1" applyBorder="1" applyAlignment="1">
      <alignment horizontal="center" vertical="top" wrapText="1"/>
    </xf>
    <xf numFmtId="44" fontId="18" fillId="3" borderId="30" xfId="1" applyNumberFormat="1" applyFont="1" applyFill="1" applyBorder="1" applyAlignment="1">
      <alignment horizontal="center" vertical="top" wrapText="1"/>
    </xf>
    <xf numFmtId="44" fontId="18" fillId="3" borderId="1" xfId="1" applyNumberFormat="1" applyFont="1" applyFill="1" applyBorder="1" applyAlignment="1">
      <alignment horizontal="center" vertical="top" wrapText="1"/>
    </xf>
    <xf numFmtId="44" fontId="18" fillId="3" borderId="31" xfId="1" applyNumberFormat="1" applyFont="1" applyFill="1" applyBorder="1" applyAlignment="1">
      <alignment horizontal="center" vertical="top" wrapText="1"/>
    </xf>
    <xf numFmtId="44" fontId="6" fillId="0" borderId="36" xfId="0" applyNumberFormat="1" applyFont="1" applyFill="1" applyBorder="1" applyAlignment="1">
      <alignment horizontal="center"/>
    </xf>
    <xf numFmtId="44" fontId="6" fillId="0" borderId="37" xfId="0" applyNumberFormat="1" applyFont="1" applyFill="1" applyBorder="1" applyAlignment="1">
      <alignment horizontal="center"/>
    </xf>
    <xf numFmtId="44" fontId="6" fillId="0" borderId="48" xfId="0" applyNumberFormat="1" applyFont="1" applyFill="1" applyBorder="1" applyAlignment="1">
      <alignment horizontal="center"/>
    </xf>
    <xf numFmtId="0" fontId="6" fillId="0" borderId="32" xfId="0" applyFont="1" applyBorder="1" applyAlignment="1">
      <alignment horizontal="center"/>
    </xf>
    <xf numFmtId="0" fontId="6" fillId="0" borderId="33" xfId="0" applyFont="1" applyBorder="1" applyAlignment="1">
      <alignment horizontal="center"/>
    </xf>
    <xf numFmtId="0" fontId="6" fillId="0" borderId="35" xfId="0" applyFont="1" applyBorder="1" applyAlignment="1">
      <alignment horizontal="center"/>
    </xf>
    <xf numFmtId="0" fontId="6" fillId="6" borderId="32" xfId="0" applyFont="1" applyFill="1" applyBorder="1" applyAlignment="1">
      <alignment horizontal="center" wrapText="1"/>
    </xf>
    <xf numFmtId="0" fontId="6" fillId="6" borderId="33" xfId="0" applyFont="1" applyFill="1" applyBorder="1" applyAlignment="1">
      <alignment horizontal="center" wrapText="1"/>
    </xf>
    <xf numFmtId="0" fontId="6" fillId="6" borderId="35" xfId="0" applyFont="1" applyFill="1" applyBorder="1" applyAlignment="1">
      <alignment horizontal="center" wrapText="1"/>
    </xf>
    <xf numFmtId="0" fontId="6" fillId="6" borderId="32" xfId="0" applyFont="1" applyFill="1" applyBorder="1" applyAlignment="1">
      <alignment horizontal="center"/>
    </xf>
    <xf numFmtId="0" fontId="6" fillId="6" borderId="33" xfId="0" applyFont="1" applyFill="1" applyBorder="1" applyAlignment="1">
      <alignment horizontal="center"/>
    </xf>
    <xf numFmtId="0" fontId="6" fillId="6" borderId="35" xfId="0" applyFont="1" applyFill="1" applyBorder="1" applyAlignment="1">
      <alignment horizontal="center"/>
    </xf>
    <xf numFmtId="0" fontId="5" fillId="0" borderId="9" xfId="1" applyFont="1" applyFill="1" applyBorder="1" applyAlignment="1">
      <alignment horizontal="left" wrapText="1"/>
    </xf>
    <xf numFmtId="0" fontId="5" fillId="0" borderId="10" xfId="1" applyFont="1" applyFill="1" applyBorder="1" applyAlignment="1">
      <alignment horizontal="left" wrapText="1"/>
    </xf>
    <xf numFmtId="0" fontId="5" fillId="0" borderId="16" xfId="1" applyFill="1" applyBorder="1" applyAlignment="1">
      <alignment horizontal="left" wrapText="1"/>
    </xf>
    <xf numFmtId="0" fontId="5" fillId="0" borderId="32" xfId="1" applyFont="1" applyFill="1" applyBorder="1" applyAlignment="1">
      <alignment horizontal="left" wrapText="1"/>
    </xf>
    <xf numFmtId="0" fontId="5" fillId="0" borderId="33" xfId="1" applyFont="1" applyFill="1" applyBorder="1" applyAlignment="1">
      <alignment horizontal="left" wrapText="1"/>
    </xf>
    <xf numFmtId="0" fontId="5" fillId="0" borderId="35" xfId="1" applyFill="1" applyBorder="1" applyAlignment="1">
      <alignment horizontal="left" wrapText="1"/>
    </xf>
    <xf numFmtId="0" fontId="5" fillId="0" borderId="11" xfId="1" applyFont="1" applyFill="1" applyBorder="1" applyAlignment="1">
      <alignment horizontal="left" wrapText="1"/>
    </xf>
    <xf numFmtId="0" fontId="5" fillId="0" borderId="47" xfId="1" applyFill="1" applyBorder="1" applyAlignment="1">
      <alignment horizontal="left" wrapText="1"/>
    </xf>
    <xf numFmtId="0" fontId="6" fillId="0" borderId="24" xfId="0" applyFont="1" applyFill="1" applyBorder="1" applyAlignment="1">
      <alignment horizontal="left"/>
    </xf>
    <xf numFmtId="0" fontId="6" fillId="0" borderId="13" xfId="0" applyFont="1" applyFill="1" applyBorder="1" applyAlignment="1">
      <alignment horizontal="left"/>
    </xf>
    <xf numFmtId="0" fontId="18" fillId="3" borderId="22" xfId="1" applyFont="1" applyFill="1" applyBorder="1" applyAlignment="1">
      <alignment horizontal="left" vertical="top" wrapText="1"/>
    </xf>
    <xf numFmtId="0" fontId="18" fillId="3" borderId="15" xfId="1" applyFont="1" applyFill="1" applyBorder="1" applyAlignment="1">
      <alignment horizontal="left" vertical="top" wrapText="1"/>
    </xf>
    <xf numFmtId="0" fontId="18" fillId="3" borderId="23" xfId="1" applyFont="1" applyFill="1" applyBorder="1" applyAlignment="1">
      <alignment horizontal="left" vertical="top" wrapText="1"/>
    </xf>
    <xf numFmtId="0" fontId="18" fillId="3" borderId="4" xfId="1" applyFont="1" applyFill="1" applyBorder="1" applyAlignment="1">
      <alignment horizontal="left" vertical="top" wrapText="1"/>
    </xf>
    <xf numFmtId="0" fontId="4" fillId="2" borderId="7" xfId="1" applyFont="1" applyFill="1" applyBorder="1" applyAlignment="1">
      <alignment horizontal="right" vertical="center" wrapText="1"/>
    </xf>
    <xf numFmtId="0" fontId="5" fillId="2" borderId="7" xfId="1" applyFill="1" applyBorder="1" applyAlignment="1">
      <alignment vertical="center"/>
    </xf>
    <xf numFmtId="0" fontId="5" fillId="2" borderId="0" xfId="1" applyFill="1" applyBorder="1" applyAlignment="1">
      <alignment vertical="center"/>
    </xf>
    <xf numFmtId="0" fontId="5" fillId="2" borderId="0" xfId="1" applyFill="1" applyAlignment="1">
      <alignment vertical="center"/>
    </xf>
    <xf numFmtId="0" fontId="5" fillId="0" borderId="5" xfId="1" applyFont="1" applyFill="1" applyBorder="1" applyAlignment="1">
      <alignment horizontal="left" wrapText="1"/>
    </xf>
    <xf numFmtId="0" fontId="5" fillId="0" borderId="7" xfId="1" applyFont="1" applyFill="1" applyBorder="1" applyAlignment="1">
      <alignment horizontal="left" wrapText="1"/>
    </xf>
    <xf numFmtId="0" fontId="5" fillId="0" borderId="17" xfId="1" applyFill="1" applyBorder="1" applyAlignment="1">
      <alignment horizontal="left" wrapText="1"/>
    </xf>
    <xf numFmtId="0" fontId="5" fillId="0" borderId="8" xfId="1" applyFont="1" applyFill="1" applyBorder="1" applyAlignment="1">
      <alignment horizontal="left" wrapText="1"/>
    </xf>
    <xf numFmtId="0" fontId="5" fillId="0" borderId="0" xfId="1" applyFont="1" applyFill="1" applyBorder="1" applyAlignment="1">
      <alignment horizontal="left" wrapText="1"/>
    </xf>
    <xf numFmtId="0" fontId="5" fillId="0" borderId="26" xfId="1" applyFill="1" applyBorder="1" applyAlignment="1">
      <alignment horizontal="left" wrapText="1"/>
    </xf>
  </cellXfs>
  <cellStyles count="6">
    <cellStyle name="Comma 2" xfId="3" xr:uid="{00000000-0005-0000-0000-000000000000}"/>
    <cellStyle name="Currency" xfId="4" builtinId="4"/>
    <cellStyle name="Currency 2" xfId="2" xr:uid="{00000000-0005-0000-0000-000002000000}"/>
    <cellStyle name="Normal" xfId="0" builtinId="0"/>
    <cellStyle name="Normal 2" xfId="1" xr:uid="{00000000-0005-0000-0000-000004000000}"/>
    <cellStyle name="Normal 3" xfId="5"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26"/>
  <sheetViews>
    <sheetView tabSelected="1" showWhiteSpace="0" zoomScaleNormal="100" workbookViewId="0">
      <selection activeCell="A4" sqref="A4:K8"/>
    </sheetView>
  </sheetViews>
  <sheetFormatPr defaultRowHeight="15" x14ac:dyDescent="0.25"/>
  <cols>
    <col min="9" max="9" width="17" customWidth="1"/>
    <col min="11" max="11" width="17" customWidth="1"/>
  </cols>
  <sheetData>
    <row r="1" spans="1:11" s="83" customFormat="1" ht="18.75" x14ac:dyDescent="0.3">
      <c r="A1" s="173" t="s">
        <v>291</v>
      </c>
      <c r="B1" s="173"/>
      <c r="C1" s="173"/>
      <c r="D1" s="173"/>
      <c r="E1" s="173"/>
      <c r="F1" s="173"/>
      <c r="G1" s="173"/>
      <c r="H1" s="173"/>
      <c r="I1" s="173"/>
      <c r="J1" s="173"/>
      <c r="K1" s="173"/>
    </row>
    <row r="2" spans="1:11" s="83" customFormat="1" ht="18" x14ac:dyDescent="0.25">
      <c r="A2" s="109"/>
      <c r="B2" s="109"/>
      <c r="C2" s="109"/>
      <c r="D2" s="109"/>
      <c r="E2" s="109"/>
      <c r="F2" s="109"/>
      <c r="G2" s="109"/>
      <c r="H2" s="109"/>
      <c r="I2" s="109"/>
      <c r="J2" s="109"/>
      <c r="K2" s="109"/>
    </row>
    <row r="3" spans="1:11" s="83" customFormat="1" ht="18" x14ac:dyDescent="0.25">
      <c r="A3" s="109"/>
      <c r="B3" s="109"/>
      <c r="C3" s="109"/>
      <c r="D3" s="109"/>
      <c r="E3" s="109"/>
      <c r="F3" s="109"/>
      <c r="G3" s="109"/>
      <c r="H3" s="109"/>
      <c r="I3" s="109"/>
      <c r="J3" s="109"/>
      <c r="K3" s="109"/>
    </row>
    <row r="4" spans="1:11" s="83" customFormat="1" ht="17.25" customHeight="1" x14ac:dyDescent="0.25">
      <c r="A4" s="175" t="s">
        <v>311</v>
      </c>
      <c r="B4" s="175"/>
      <c r="C4" s="175"/>
      <c r="D4" s="175"/>
      <c r="E4" s="175"/>
      <c r="F4" s="175"/>
      <c r="G4" s="175"/>
      <c r="H4" s="175"/>
      <c r="I4" s="175"/>
      <c r="J4" s="175"/>
      <c r="K4" s="175"/>
    </row>
    <row r="5" spans="1:11" s="83" customFormat="1" ht="17.25" customHeight="1" x14ac:dyDescent="0.25">
      <c r="A5" s="175"/>
      <c r="B5" s="175"/>
      <c r="C5" s="175"/>
      <c r="D5" s="175"/>
      <c r="E5" s="175"/>
      <c r="F5" s="175"/>
      <c r="G5" s="175"/>
      <c r="H5" s="175"/>
      <c r="I5" s="175"/>
      <c r="J5" s="175"/>
      <c r="K5" s="175"/>
    </row>
    <row r="6" spans="1:11" s="83" customFormat="1" ht="17.25" customHeight="1" x14ac:dyDescent="0.25">
      <c r="A6" s="175"/>
      <c r="B6" s="175"/>
      <c r="C6" s="175"/>
      <c r="D6" s="175"/>
      <c r="E6" s="175"/>
      <c r="F6" s="175"/>
      <c r="G6" s="175"/>
      <c r="H6" s="175"/>
      <c r="I6" s="175"/>
      <c r="J6" s="175"/>
      <c r="K6" s="175"/>
    </row>
    <row r="7" spans="1:11" s="83" customFormat="1" ht="17.25" customHeight="1" x14ac:dyDescent="0.25">
      <c r="A7" s="175"/>
      <c r="B7" s="175"/>
      <c r="C7" s="175"/>
      <c r="D7" s="175"/>
      <c r="E7" s="175"/>
      <c r="F7" s="175"/>
      <c r="G7" s="175"/>
      <c r="H7" s="175"/>
      <c r="I7" s="175"/>
      <c r="J7" s="175"/>
      <c r="K7" s="175"/>
    </row>
    <row r="8" spans="1:11" s="83" customFormat="1" ht="17.25" customHeight="1" x14ac:dyDescent="0.25">
      <c r="A8" s="175"/>
      <c r="B8" s="175"/>
      <c r="C8" s="175"/>
      <c r="D8" s="175"/>
      <c r="E8" s="175"/>
      <c r="F8" s="175"/>
      <c r="G8" s="175"/>
      <c r="H8" s="175"/>
      <c r="I8" s="175"/>
      <c r="J8" s="175"/>
      <c r="K8" s="175"/>
    </row>
    <row r="9" spans="1:11" s="83" customFormat="1" ht="15" customHeight="1" x14ac:dyDescent="0.25">
      <c r="A9" s="174"/>
      <c r="B9" s="174"/>
      <c r="C9" s="174"/>
      <c r="D9" s="174"/>
      <c r="E9" s="174"/>
      <c r="F9" s="174"/>
      <c r="G9" s="174"/>
      <c r="H9" s="174"/>
      <c r="I9" s="174"/>
      <c r="J9" s="174"/>
      <c r="K9" s="174"/>
    </row>
    <row r="10" spans="1:11" s="83" customFormat="1" ht="13.5" customHeight="1" x14ac:dyDescent="0.25">
      <c r="A10" s="176" t="s">
        <v>310</v>
      </c>
      <c r="B10" s="176"/>
      <c r="C10" s="176"/>
      <c r="D10" s="176"/>
      <c r="E10" s="176"/>
      <c r="F10" s="176"/>
      <c r="G10" s="176"/>
      <c r="H10" s="176"/>
      <c r="I10" s="176"/>
      <c r="J10" s="176"/>
      <c r="K10" s="176"/>
    </row>
    <row r="11" spans="1:11" s="83" customFormat="1" ht="13.5" customHeight="1" x14ac:dyDescent="0.25">
      <c r="A11" s="176"/>
      <c r="B11" s="176"/>
      <c r="C11" s="176"/>
      <c r="D11" s="176"/>
      <c r="E11" s="176"/>
      <c r="F11" s="176"/>
      <c r="G11" s="176"/>
      <c r="H11" s="176"/>
      <c r="I11" s="176"/>
      <c r="J11" s="176"/>
      <c r="K11" s="176"/>
    </row>
    <row r="12" spans="1:11" s="83" customFormat="1" ht="13.5" customHeight="1" x14ac:dyDescent="0.25">
      <c r="A12" s="176"/>
      <c r="B12" s="176"/>
      <c r="C12" s="176"/>
      <c r="D12" s="176"/>
      <c r="E12" s="176"/>
      <c r="F12" s="176"/>
      <c r="G12" s="176"/>
      <c r="H12" s="176"/>
      <c r="I12" s="176"/>
      <c r="J12" s="176"/>
      <c r="K12" s="176"/>
    </row>
    <row r="13" spans="1:11" s="83" customFormat="1" ht="13.5" customHeight="1" x14ac:dyDescent="0.25">
      <c r="A13" s="169"/>
      <c r="B13" s="169"/>
      <c r="C13" s="169"/>
      <c r="D13" s="169"/>
      <c r="E13" s="169"/>
      <c r="F13" s="169"/>
      <c r="G13" s="169"/>
      <c r="H13" s="169"/>
      <c r="I13" s="169"/>
      <c r="J13" s="169"/>
      <c r="K13" s="169"/>
    </row>
    <row r="14" spans="1:11" s="83" customFormat="1" ht="13.5" customHeight="1" x14ac:dyDescent="0.25">
      <c r="A14" s="172" t="s">
        <v>312</v>
      </c>
      <c r="B14" s="172"/>
      <c r="C14" s="172"/>
      <c r="D14" s="172"/>
      <c r="E14" s="172"/>
      <c r="F14" s="172"/>
      <c r="G14" s="172"/>
      <c r="H14" s="172"/>
      <c r="I14" s="172"/>
      <c r="J14" s="172"/>
      <c r="K14" s="172"/>
    </row>
    <row r="15" spans="1:11" s="83" customFormat="1" ht="13.5" customHeight="1" x14ac:dyDescent="0.25">
      <c r="A15" s="172"/>
      <c r="B15" s="172"/>
      <c r="C15" s="172"/>
      <c r="D15" s="172"/>
      <c r="E15" s="172"/>
      <c r="F15" s="172"/>
      <c r="G15" s="172"/>
      <c r="H15" s="172"/>
      <c r="I15" s="172"/>
      <c r="J15" s="172"/>
      <c r="K15" s="172"/>
    </row>
    <row r="16" spans="1:11" s="83" customFormat="1" ht="13.5" customHeight="1" x14ac:dyDescent="0.25">
      <c r="A16" s="169"/>
      <c r="B16" s="169"/>
      <c r="C16" s="169"/>
      <c r="D16" s="169"/>
      <c r="E16" s="169"/>
      <c r="F16" s="169"/>
      <c r="G16" s="169"/>
      <c r="H16" s="169"/>
      <c r="I16" s="169"/>
      <c r="J16" s="169"/>
      <c r="K16" s="169"/>
    </row>
    <row r="17" spans="1:11" s="83" customFormat="1" ht="13.5" customHeight="1" x14ac:dyDescent="0.25">
      <c r="A17" s="172" t="s">
        <v>313</v>
      </c>
      <c r="B17" s="172"/>
      <c r="C17" s="172"/>
      <c r="D17" s="172"/>
      <c r="E17" s="172"/>
      <c r="F17" s="172"/>
      <c r="G17" s="172"/>
      <c r="H17" s="172"/>
      <c r="I17" s="172"/>
      <c r="J17" s="172"/>
      <c r="K17" s="172"/>
    </row>
    <row r="18" spans="1:11" s="83" customFormat="1" ht="13.5" customHeight="1" x14ac:dyDescent="0.25">
      <c r="A18" s="172"/>
      <c r="B18" s="172"/>
      <c r="C18" s="172"/>
      <c r="D18" s="172"/>
      <c r="E18" s="172"/>
      <c r="F18" s="172"/>
      <c r="G18" s="172"/>
      <c r="H18" s="172"/>
      <c r="I18" s="172"/>
      <c r="J18" s="172"/>
      <c r="K18" s="172"/>
    </row>
    <row r="19" spans="1:11" s="83" customFormat="1" ht="15" customHeight="1" x14ac:dyDescent="0.25"/>
    <row r="20" spans="1:11" s="83" customFormat="1" ht="42" customHeight="1" x14ac:dyDescent="0.25">
      <c r="A20" s="171" t="s">
        <v>314</v>
      </c>
      <c r="B20" s="171"/>
      <c r="C20" s="171"/>
      <c r="D20" s="171"/>
      <c r="E20" s="171"/>
      <c r="F20" s="171"/>
      <c r="G20" s="171"/>
      <c r="H20" s="171"/>
      <c r="I20" s="171"/>
      <c r="J20" s="171"/>
      <c r="K20" s="171"/>
    </row>
    <row r="21" spans="1:11" s="83" customFormat="1" ht="15" customHeight="1" x14ac:dyDescent="0.25">
      <c r="A21" s="168"/>
      <c r="B21" s="168"/>
      <c r="C21" s="168"/>
      <c r="D21" s="168"/>
      <c r="E21" s="168"/>
      <c r="F21" s="168"/>
      <c r="G21" s="168"/>
      <c r="H21" s="168"/>
      <c r="I21" s="168"/>
      <c r="J21" s="168"/>
      <c r="K21" s="168"/>
    </row>
    <row r="22" spans="1:11" ht="15" customHeight="1" x14ac:dyDescent="0.25">
      <c r="A22" s="170" t="s">
        <v>315</v>
      </c>
      <c r="B22" s="170"/>
      <c r="C22" s="170"/>
      <c r="D22" s="170"/>
      <c r="E22" s="170"/>
      <c r="F22" s="170"/>
      <c r="G22" s="170"/>
      <c r="H22" s="170"/>
      <c r="I22" s="170"/>
      <c r="J22" s="170"/>
      <c r="K22" s="170"/>
    </row>
    <row r="23" spans="1:11" ht="15" customHeight="1" x14ac:dyDescent="0.25">
      <c r="A23" s="170"/>
      <c r="B23" s="170"/>
      <c r="C23" s="170"/>
      <c r="D23" s="170"/>
      <c r="E23" s="170"/>
      <c r="F23" s="170"/>
      <c r="G23" s="170"/>
      <c r="H23" s="170"/>
      <c r="I23" s="170"/>
      <c r="J23" s="170"/>
      <c r="K23" s="170"/>
    </row>
    <row r="24" spans="1:11" ht="15" customHeight="1" x14ac:dyDescent="0.25">
      <c r="A24" s="9"/>
      <c r="B24" s="9"/>
      <c r="C24" s="9"/>
      <c r="D24" s="9"/>
      <c r="E24" s="9"/>
      <c r="F24" s="9"/>
      <c r="G24" s="9"/>
      <c r="H24" s="9"/>
      <c r="I24" s="9"/>
      <c r="J24" s="9"/>
      <c r="K24" s="9"/>
    </row>
    <row r="25" spans="1:11" ht="15" customHeight="1" x14ac:dyDescent="0.25">
      <c r="A25" s="171" t="s">
        <v>316</v>
      </c>
      <c r="B25" s="171"/>
      <c r="C25" s="171"/>
      <c r="D25" s="171"/>
      <c r="E25" s="171"/>
      <c r="F25" s="171"/>
      <c r="G25" s="171"/>
      <c r="H25" s="171"/>
      <c r="I25" s="171"/>
      <c r="J25" s="171"/>
      <c r="K25" s="171"/>
    </row>
    <row r="26" spans="1:11" x14ac:dyDescent="0.25">
      <c r="A26" s="171"/>
      <c r="B26" s="171"/>
      <c r="C26" s="171"/>
      <c r="D26" s="171"/>
      <c r="E26" s="171"/>
      <c r="F26" s="171"/>
      <c r="G26" s="171"/>
      <c r="H26" s="171"/>
      <c r="I26" s="171"/>
      <c r="J26" s="171"/>
      <c r="K26" s="171"/>
    </row>
  </sheetData>
  <sheetProtection selectLockedCells="1"/>
  <mergeCells count="9">
    <mergeCell ref="A22:K23"/>
    <mergeCell ref="A25:K26"/>
    <mergeCell ref="A14:K15"/>
    <mergeCell ref="A17:K18"/>
    <mergeCell ref="A1:K1"/>
    <mergeCell ref="A9:K9"/>
    <mergeCell ref="A20:K20"/>
    <mergeCell ref="A4:K8"/>
    <mergeCell ref="A10:K12"/>
  </mergeCells>
  <pageMargins left="0.2" right="0.2" top="1" bottom="0.75" header="0.05" footer="0.3"/>
  <pageSetup scale="75" orientation="portrait" r:id="rId1"/>
  <headerFooter>
    <oddHeader xml:space="preserve">&amp;L&amp;"-,Bold"&amp;14Attachment B - Financial Proposal Form
Network Managed Services &amp; Support
TORFP #&amp;"-,Regular"&amp;11
</oddHeader>
    <oddFooter>&amp;CPage &amp;P of &amp;A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40"/>
  <sheetViews>
    <sheetView topLeftCell="A10" zoomScaleNormal="100" zoomScaleSheetLayoutView="100" workbookViewId="0">
      <selection activeCell="D41" sqref="D41"/>
    </sheetView>
  </sheetViews>
  <sheetFormatPr defaultColWidth="9.140625" defaultRowHeight="15" x14ac:dyDescent="0.25"/>
  <cols>
    <col min="1" max="1" width="32.140625" style="11" customWidth="1"/>
    <col min="2" max="2" width="15" style="11" customWidth="1"/>
    <col min="3" max="8" width="19.28515625" style="148" customWidth="1"/>
    <col min="9" max="16384" width="9.140625" style="11"/>
  </cols>
  <sheetData>
    <row r="1" spans="1:8" ht="19.5" thickBot="1" x14ac:dyDescent="0.3">
      <c r="A1" s="177" t="s">
        <v>65</v>
      </c>
      <c r="B1" s="178"/>
      <c r="C1" s="178"/>
      <c r="D1" s="178"/>
      <c r="E1" s="178"/>
      <c r="F1" s="178"/>
      <c r="G1" s="178"/>
      <c r="H1" s="179"/>
    </row>
    <row r="2" spans="1:8" ht="19.5" thickBot="1" x14ac:dyDescent="0.3">
      <c r="A2" s="110"/>
      <c r="B2" s="111"/>
      <c r="C2" s="112"/>
      <c r="D2" s="112"/>
      <c r="E2" s="112"/>
      <c r="F2" s="112"/>
      <c r="G2" s="112"/>
      <c r="H2" s="113"/>
    </row>
    <row r="3" spans="1:8" ht="15.75" thickTop="1" x14ac:dyDescent="0.25">
      <c r="A3" s="16" t="s">
        <v>17</v>
      </c>
      <c r="B3" s="62"/>
      <c r="C3" s="114"/>
      <c r="D3" s="114"/>
      <c r="E3" s="114"/>
      <c r="F3" s="114"/>
      <c r="G3" s="114"/>
      <c r="H3" s="115"/>
    </row>
    <row r="4" spans="1:8" x14ac:dyDescent="0.25">
      <c r="A4" s="17" t="s">
        <v>57</v>
      </c>
      <c r="B4" s="15"/>
      <c r="C4" s="116"/>
      <c r="D4" s="116"/>
      <c r="E4" s="116"/>
      <c r="F4" s="116"/>
      <c r="G4" s="116"/>
      <c r="H4" s="117"/>
    </row>
    <row r="5" spans="1:8" ht="15.75" thickBot="1" x14ac:dyDescent="0.3">
      <c r="A5" s="17" t="s">
        <v>264</v>
      </c>
      <c r="B5" s="15"/>
      <c r="C5" s="116"/>
      <c r="D5" s="116"/>
      <c r="E5" s="116"/>
      <c r="F5" s="116"/>
      <c r="G5" s="116"/>
      <c r="H5" s="117"/>
    </row>
    <row r="6" spans="1:8" s="38" customFormat="1" ht="38.25" customHeight="1" x14ac:dyDescent="0.25">
      <c r="A6" s="39" t="s">
        <v>14</v>
      </c>
      <c r="B6" s="63" t="s">
        <v>257</v>
      </c>
      <c r="C6" s="118" t="s">
        <v>273</v>
      </c>
      <c r="D6" s="118" t="s">
        <v>274</v>
      </c>
      <c r="E6" s="118" t="s">
        <v>275</v>
      </c>
      <c r="F6" s="118" t="s">
        <v>276</v>
      </c>
      <c r="G6" s="119" t="s">
        <v>277</v>
      </c>
      <c r="H6" s="120" t="s">
        <v>16</v>
      </c>
    </row>
    <row r="7" spans="1:8" ht="26.25" thickBot="1" x14ac:dyDescent="0.3">
      <c r="A7" s="41" t="s">
        <v>298</v>
      </c>
      <c r="B7" s="64" t="s">
        <v>258</v>
      </c>
      <c r="C7" s="121"/>
      <c r="D7" s="121"/>
      <c r="E7" s="121"/>
      <c r="F7" s="131"/>
      <c r="G7" s="132"/>
      <c r="H7" s="133">
        <v>0</v>
      </c>
    </row>
    <row r="8" spans="1:8" s="37" customFormat="1" ht="20.100000000000001" customHeight="1" x14ac:dyDescent="0.25">
      <c r="A8" s="66" t="s">
        <v>269</v>
      </c>
      <c r="B8" s="67"/>
      <c r="C8" s="122"/>
      <c r="D8" s="122"/>
      <c r="E8" s="122"/>
      <c r="F8" s="122"/>
      <c r="G8" s="123"/>
      <c r="H8" s="124"/>
    </row>
    <row r="9" spans="1:8" s="37" customFormat="1" ht="38.25" customHeight="1" x14ac:dyDescent="0.25">
      <c r="A9" s="95" t="s">
        <v>52</v>
      </c>
      <c r="B9" s="64" t="s">
        <v>265</v>
      </c>
      <c r="C9" s="194" t="s">
        <v>270</v>
      </c>
      <c r="D9" s="195"/>
      <c r="E9" s="195"/>
      <c r="F9" s="195"/>
      <c r="G9" s="196"/>
      <c r="H9" s="125"/>
    </row>
    <row r="10" spans="1:8" s="37" customFormat="1" ht="38.25" customHeight="1" x14ac:dyDescent="0.25">
      <c r="A10" s="41" t="s">
        <v>299</v>
      </c>
      <c r="B10" s="64" t="s">
        <v>266</v>
      </c>
      <c r="C10" s="126">
        <v>0</v>
      </c>
      <c r="D10" s="126">
        <v>0</v>
      </c>
      <c r="E10" s="126">
        <v>0</v>
      </c>
      <c r="F10" s="126">
        <v>0</v>
      </c>
      <c r="G10" s="126">
        <v>0</v>
      </c>
      <c r="H10" s="134">
        <f>((C10+D10+E10)*12)+(F10*24)+(G10*24)</f>
        <v>0</v>
      </c>
    </row>
    <row r="11" spans="1:8" s="37" customFormat="1" ht="38.25" customHeight="1" x14ac:dyDescent="0.25">
      <c r="A11" s="41" t="s">
        <v>300</v>
      </c>
      <c r="B11" s="64" t="s">
        <v>267</v>
      </c>
      <c r="C11" s="194" t="s">
        <v>271</v>
      </c>
      <c r="D11" s="195"/>
      <c r="E11" s="195"/>
      <c r="F11" s="195"/>
      <c r="G11" s="196"/>
      <c r="H11" s="125"/>
    </row>
    <row r="12" spans="1:8" s="37" customFormat="1" ht="38.25" customHeight="1" thickBot="1" x14ac:dyDescent="0.3">
      <c r="A12" s="68" t="s">
        <v>301</v>
      </c>
      <c r="B12" s="69" t="s">
        <v>268</v>
      </c>
      <c r="C12" s="126">
        <v>0</v>
      </c>
      <c r="D12" s="126">
        <v>0</v>
      </c>
      <c r="E12" s="126">
        <v>0</v>
      </c>
      <c r="F12" s="126">
        <v>0</v>
      </c>
      <c r="G12" s="126">
        <v>0</v>
      </c>
      <c r="H12" s="134">
        <f>((C12+D12+E12)*12)+(F12*24)+(G12*24)</f>
        <v>0</v>
      </c>
    </row>
    <row r="13" spans="1:8" s="37" customFormat="1" ht="20.100000000000001" customHeight="1" x14ac:dyDescent="0.25">
      <c r="A13" s="66" t="s">
        <v>272</v>
      </c>
      <c r="B13" s="67"/>
      <c r="C13" s="127"/>
      <c r="D13" s="127"/>
      <c r="E13" s="127"/>
      <c r="F13" s="127"/>
      <c r="G13" s="127"/>
      <c r="H13" s="135"/>
    </row>
    <row r="14" spans="1:8" ht="41.25" customHeight="1" x14ac:dyDescent="0.25">
      <c r="A14" s="41" t="s">
        <v>302</v>
      </c>
      <c r="B14" s="64" t="s">
        <v>259</v>
      </c>
      <c r="C14" s="126">
        <v>0</v>
      </c>
      <c r="D14" s="126">
        <v>0</v>
      </c>
      <c r="E14" s="126">
        <v>0</v>
      </c>
      <c r="F14" s="126">
        <v>0</v>
      </c>
      <c r="G14" s="126">
        <v>0</v>
      </c>
      <c r="H14" s="134">
        <f t="shared" ref="H14:H19" si="0">((C14+D14+E14)*12)+(F14*24)+(G14*24)</f>
        <v>0</v>
      </c>
    </row>
    <row r="15" spans="1:8" ht="41.25" customHeight="1" x14ac:dyDescent="0.25">
      <c r="A15" s="41" t="s">
        <v>292</v>
      </c>
      <c r="B15" s="64" t="s">
        <v>262</v>
      </c>
      <c r="C15" s="126">
        <v>0</v>
      </c>
      <c r="D15" s="126">
        <v>0</v>
      </c>
      <c r="E15" s="126">
        <v>0</v>
      </c>
      <c r="F15" s="126">
        <v>0</v>
      </c>
      <c r="G15" s="126">
        <v>0</v>
      </c>
      <c r="H15" s="134">
        <f t="shared" si="0"/>
        <v>0</v>
      </c>
    </row>
    <row r="16" spans="1:8" ht="41.25" customHeight="1" x14ac:dyDescent="0.25">
      <c r="A16" s="41" t="s">
        <v>303</v>
      </c>
      <c r="B16" s="64" t="s">
        <v>260</v>
      </c>
      <c r="C16" s="121">
        <f>'B-1A networkMaryland T&amp;M'!C14/12</f>
        <v>0</v>
      </c>
      <c r="D16" s="121">
        <f>'B-1A networkMaryland T&amp;M'!D14/12</f>
        <v>0</v>
      </c>
      <c r="E16" s="121">
        <f>'B-1A networkMaryland T&amp;M'!E14/12</f>
        <v>0</v>
      </c>
      <c r="F16" s="121">
        <f>'B-1A networkMaryland T&amp;M'!F14/24</f>
        <v>0</v>
      </c>
      <c r="G16" s="121">
        <f>'B-1A networkMaryland T&amp;M'!G14/24</f>
        <v>0</v>
      </c>
      <c r="H16" s="134">
        <f t="shared" si="0"/>
        <v>0</v>
      </c>
    </row>
    <row r="17" spans="1:8" ht="41.25" customHeight="1" x14ac:dyDescent="0.25">
      <c r="A17" s="41" t="s">
        <v>293</v>
      </c>
      <c r="B17" s="64" t="s">
        <v>261</v>
      </c>
      <c r="C17" s="126">
        <v>0</v>
      </c>
      <c r="D17" s="126">
        <v>0</v>
      </c>
      <c r="E17" s="126">
        <v>0</v>
      </c>
      <c r="F17" s="126">
        <v>0</v>
      </c>
      <c r="G17" s="126">
        <v>0</v>
      </c>
      <c r="H17" s="134">
        <f t="shared" si="0"/>
        <v>0</v>
      </c>
    </row>
    <row r="18" spans="1:8" ht="41.25" customHeight="1" x14ac:dyDescent="0.25">
      <c r="A18" s="41" t="s">
        <v>304</v>
      </c>
      <c r="B18" s="64" t="s">
        <v>263</v>
      </c>
      <c r="C18" s="121">
        <f>'B-1A networkMaryland T&amp;M'!C22/12</f>
        <v>0</v>
      </c>
      <c r="D18" s="121">
        <f>'B-1A networkMaryland T&amp;M'!D22/12</f>
        <v>0</v>
      </c>
      <c r="E18" s="121">
        <f>'B-1A networkMaryland T&amp;M'!E22/12</f>
        <v>0</v>
      </c>
      <c r="F18" s="121">
        <f>'B-1A networkMaryland T&amp;M'!F22/24</f>
        <v>0</v>
      </c>
      <c r="G18" s="121">
        <f>'B-1A networkMaryland T&amp;M'!G22/24</f>
        <v>0</v>
      </c>
      <c r="H18" s="134">
        <f t="shared" si="0"/>
        <v>0</v>
      </c>
    </row>
    <row r="19" spans="1:8" ht="55.5" customHeight="1" x14ac:dyDescent="0.25">
      <c r="A19" s="41" t="s">
        <v>305</v>
      </c>
      <c r="B19" s="64" t="s">
        <v>263</v>
      </c>
      <c r="C19" s="121">
        <f>'B-1A networkMaryland T&amp;M'!C29/12</f>
        <v>0</v>
      </c>
      <c r="D19" s="121">
        <f>'B-1A networkMaryland T&amp;M'!D29/12</f>
        <v>0</v>
      </c>
      <c r="E19" s="121">
        <f>'B-1A networkMaryland T&amp;M'!E29/12</f>
        <v>0</v>
      </c>
      <c r="F19" s="121">
        <f>'B-1A networkMaryland T&amp;M'!F29/24</f>
        <v>0</v>
      </c>
      <c r="G19" s="121">
        <f>'B-1A networkMaryland T&amp;M'!G29/24</f>
        <v>0</v>
      </c>
      <c r="H19" s="134">
        <f t="shared" si="0"/>
        <v>0</v>
      </c>
    </row>
    <row r="20" spans="1:8" ht="41.25" customHeight="1" thickBot="1" x14ac:dyDescent="0.3">
      <c r="A20" s="68" t="s">
        <v>307</v>
      </c>
      <c r="B20" s="70"/>
      <c r="C20" s="128">
        <f>SUM(C9:C19)*12</f>
        <v>0</v>
      </c>
      <c r="D20" s="128">
        <f t="shared" ref="D20:E20" si="1">SUM(D9:D19)*12</f>
        <v>0</v>
      </c>
      <c r="E20" s="128">
        <f t="shared" si="1"/>
        <v>0</v>
      </c>
      <c r="F20" s="128">
        <f>SUM(F9:F19)*24</f>
        <v>0</v>
      </c>
      <c r="G20" s="128">
        <f>SUM(G9:G19)*24</f>
        <v>0</v>
      </c>
      <c r="H20" s="128">
        <f>SUM(H9:H19)</f>
        <v>0</v>
      </c>
    </row>
    <row r="21" spans="1:8" ht="25.5" customHeight="1" thickBot="1" x14ac:dyDescent="0.3">
      <c r="A21" s="73"/>
      <c r="B21" s="74"/>
      <c r="C21" s="129"/>
      <c r="D21" s="129"/>
      <c r="E21" s="129"/>
      <c r="F21" s="129"/>
      <c r="G21" s="136" t="s">
        <v>64</v>
      </c>
      <c r="H21" s="137">
        <f>SUM(C20:G20)</f>
        <v>0</v>
      </c>
    </row>
    <row r="22" spans="1:8" ht="41.25" customHeight="1" thickBot="1" x14ac:dyDescent="0.3">
      <c r="A22" s="71" t="s">
        <v>306</v>
      </c>
      <c r="B22" s="72">
        <v>3.2</v>
      </c>
      <c r="C22" s="130"/>
      <c r="D22" s="130"/>
      <c r="E22" s="130"/>
      <c r="F22" s="138"/>
      <c r="G22" s="139"/>
      <c r="H22" s="140">
        <v>0</v>
      </c>
    </row>
    <row r="23" spans="1:8" s="37" customFormat="1" ht="25.5" customHeight="1" thickBot="1" x14ac:dyDescent="0.3">
      <c r="A23" s="75"/>
      <c r="B23" s="76"/>
      <c r="C23" s="192" t="s">
        <v>280</v>
      </c>
      <c r="D23" s="192"/>
      <c r="E23" s="192"/>
      <c r="F23" s="192"/>
      <c r="G23" s="193"/>
      <c r="H23" s="141">
        <f>SUM(H21+H22+H7)</f>
        <v>0</v>
      </c>
    </row>
    <row r="24" spans="1:8" x14ac:dyDescent="0.25">
      <c r="A24" s="1"/>
      <c r="B24" s="1"/>
      <c r="C24" s="142"/>
      <c r="D24" s="142"/>
      <c r="E24" s="142"/>
      <c r="F24" s="142"/>
      <c r="G24" s="142"/>
      <c r="H24" s="142"/>
    </row>
    <row r="25" spans="1:8" ht="15.75" thickBot="1" x14ac:dyDescent="0.3">
      <c r="A25" s="1"/>
      <c r="B25" s="1"/>
      <c r="C25" s="142"/>
      <c r="D25" s="142"/>
      <c r="E25" s="142"/>
      <c r="F25" s="142"/>
      <c r="G25" s="142"/>
      <c r="H25" s="142"/>
    </row>
    <row r="26" spans="1:8" ht="20.100000000000001" customHeight="1" thickBot="1" x14ac:dyDescent="0.3">
      <c r="A26" s="152" t="s">
        <v>1</v>
      </c>
      <c r="B26" s="156"/>
      <c r="C26" s="157"/>
      <c r="D26" s="158"/>
      <c r="E26" s="188" t="s">
        <v>3</v>
      </c>
      <c r="F26" s="189"/>
      <c r="G26" s="180"/>
      <c r="H26" s="181"/>
    </row>
    <row r="27" spans="1:8" ht="20.100000000000001" customHeight="1" thickBot="1" x14ac:dyDescent="0.3">
      <c r="A27" s="153" t="s">
        <v>2</v>
      </c>
      <c r="B27" s="159"/>
      <c r="C27" s="157"/>
      <c r="D27" s="158"/>
      <c r="E27" s="190"/>
      <c r="F27" s="191"/>
      <c r="G27" s="182"/>
      <c r="H27" s="183"/>
    </row>
    <row r="28" spans="1:8" ht="20.100000000000001" customHeight="1" x14ac:dyDescent="0.25">
      <c r="A28" s="153" t="s">
        <v>4</v>
      </c>
      <c r="B28" s="160"/>
      <c r="C28" s="161"/>
      <c r="D28" s="162"/>
      <c r="E28" s="184" t="s">
        <v>5</v>
      </c>
      <c r="F28" s="185"/>
      <c r="G28" s="180"/>
      <c r="H28" s="181"/>
    </row>
    <row r="29" spans="1:8" ht="20.100000000000001" customHeight="1" thickBot="1" x14ac:dyDescent="0.3">
      <c r="A29" s="153"/>
      <c r="B29" s="149"/>
      <c r="C29" s="151"/>
      <c r="D29" s="163"/>
      <c r="E29" s="184"/>
      <c r="F29" s="185"/>
      <c r="G29" s="182"/>
      <c r="H29" s="183"/>
    </row>
    <row r="30" spans="1:8" ht="20.100000000000001" customHeight="1" thickBot="1" x14ac:dyDescent="0.3">
      <c r="A30" s="153"/>
      <c r="B30" s="150"/>
      <c r="C30" s="164"/>
      <c r="D30" s="165"/>
      <c r="E30" s="184" t="s">
        <v>7</v>
      </c>
      <c r="F30" s="185"/>
      <c r="G30" s="180"/>
      <c r="H30" s="181"/>
    </row>
    <row r="31" spans="1:8" ht="20.100000000000001" customHeight="1" thickBot="1" x14ac:dyDescent="0.3">
      <c r="A31" s="154" t="s">
        <v>6</v>
      </c>
      <c r="B31" s="156"/>
      <c r="C31" s="157"/>
      <c r="D31" s="158"/>
      <c r="E31" s="184"/>
      <c r="F31" s="185"/>
      <c r="G31" s="182"/>
      <c r="H31" s="183"/>
    </row>
    <row r="32" spans="1:8" ht="20.100000000000001" customHeight="1" thickBot="1" x14ac:dyDescent="0.3">
      <c r="A32" s="153" t="s">
        <v>8</v>
      </c>
      <c r="B32" s="159"/>
      <c r="C32" s="157"/>
      <c r="D32" s="158"/>
      <c r="E32" s="184" t="s">
        <v>10</v>
      </c>
      <c r="F32" s="185"/>
      <c r="G32" s="180"/>
      <c r="H32" s="181"/>
    </row>
    <row r="33" spans="1:8" ht="20.100000000000001" customHeight="1" thickBot="1" x14ac:dyDescent="0.3">
      <c r="A33" s="155" t="s">
        <v>9</v>
      </c>
      <c r="B33" s="159"/>
      <c r="C33" s="157"/>
      <c r="D33" s="158"/>
      <c r="E33" s="186"/>
      <c r="F33" s="187"/>
      <c r="G33" s="182"/>
      <c r="H33" s="183"/>
    </row>
    <row r="34" spans="1:8" ht="15.75" x14ac:dyDescent="0.25">
      <c r="A34" s="4"/>
      <c r="B34" s="4"/>
      <c r="C34" s="143"/>
      <c r="D34" s="143"/>
      <c r="E34" s="143"/>
      <c r="F34" s="143"/>
      <c r="G34" s="143"/>
      <c r="H34" s="142"/>
    </row>
    <row r="35" spans="1:8" x14ac:dyDescent="0.25">
      <c r="A35" s="96" t="s">
        <v>12</v>
      </c>
      <c r="B35" s="96"/>
      <c r="C35" s="144"/>
      <c r="D35" s="145"/>
      <c r="E35" s="145"/>
      <c r="F35" s="145"/>
      <c r="G35" s="145"/>
      <c r="H35" s="145"/>
    </row>
    <row r="36" spans="1:8" x14ac:dyDescent="0.25">
      <c r="A36" s="2"/>
      <c r="B36" s="2"/>
      <c r="C36" s="145"/>
      <c r="D36" s="145"/>
      <c r="E36" s="145"/>
      <c r="F36" s="145"/>
      <c r="G36" s="145"/>
      <c r="H36" s="145"/>
    </row>
    <row r="37" spans="1:8" x14ac:dyDescent="0.25">
      <c r="C37" s="145"/>
      <c r="D37" s="145"/>
      <c r="E37" s="145"/>
      <c r="F37" s="145"/>
      <c r="G37" s="145"/>
      <c r="H37" s="145"/>
    </row>
    <row r="38" spans="1:8" x14ac:dyDescent="0.25">
      <c r="A38" s="1"/>
      <c r="B38" s="1"/>
      <c r="C38" s="142"/>
      <c r="D38" s="142"/>
      <c r="E38" s="142"/>
      <c r="F38" s="142"/>
      <c r="G38" s="142"/>
      <c r="H38" s="142"/>
    </row>
    <row r="39" spans="1:8" x14ac:dyDescent="0.25">
      <c r="A39" s="13"/>
      <c r="B39" s="43"/>
      <c r="C39" s="146"/>
      <c r="D39" s="146"/>
      <c r="E39" s="146"/>
      <c r="F39" s="146"/>
      <c r="G39" s="146"/>
      <c r="H39" s="147"/>
    </row>
    <row r="40" spans="1:8" x14ac:dyDescent="0.25">
      <c r="A40" s="12"/>
      <c r="B40" s="12"/>
      <c r="C40" s="147"/>
      <c r="D40" s="147"/>
      <c r="E40" s="147"/>
      <c r="F40" s="147"/>
      <c r="G40" s="147"/>
      <c r="H40" s="147"/>
    </row>
  </sheetData>
  <protectedRanges>
    <protectedRange sqref="G26:H33" name="Range5_1"/>
    <protectedRange sqref="C26:D33" name="Range4_1"/>
  </protectedRanges>
  <mergeCells count="12">
    <mergeCell ref="A1:H1"/>
    <mergeCell ref="G26:H27"/>
    <mergeCell ref="G28:H29"/>
    <mergeCell ref="G30:H31"/>
    <mergeCell ref="G32:H33"/>
    <mergeCell ref="E28:F29"/>
    <mergeCell ref="E30:F31"/>
    <mergeCell ref="E32:F33"/>
    <mergeCell ref="E26:F27"/>
    <mergeCell ref="C23:G23"/>
    <mergeCell ref="C9:G9"/>
    <mergeCell ref="C11:G11"/>
  </mergeCells>
  <pageMargins left="0.2" right="0.2" top="1" bottom="0.75" header="0.05" footer="0.3"/>
  <pageSetup scale="52" orientation="landscape" r:id="rId1"/>
  <headerFooter>
    <oddHeader xml:space="preserve">&amp;L&amp;"-,Bold"&amp;14Attachment B - Financial Proposal Form
Network Managed Services &amp; Support
TORFP #&amp;"-,Regular"
</oddHeader>
    <oddFooter>&amp;CPage &amp;P of &amp;A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46"/>
  <sheetViews>
    <sheetView topLeftCell="A7" zoomScaleNormal="100" zoomScaleSheetLayoutView="100" workbookViewId="0">
      <selection activeCell="E32" sqref="E32:F33"/>
    </sheetView>
  </sheetViews>
  <sheetFormatPr defaultRowHeight="15" x14ac:dyDescent="0.25"/>
  <cols>
    <col min="1" max="1" width="21.5703125" style="46" customWidth="1"/>
    <col min="2" max="2" width="40.85546875" customWidth="1"/>
    <col min="3" max="7" width="18.5703125" customWidth="1"/>
    <col min="8" max="8" width="18.5703125" style="28" customWidth="1"/>
    <col min="9" max="9" width="18.5703125" customWidth="1"/>
  </cols>
  <sheetData>
    <row r="1" spans="1:9" s="83" customFormat="1" ht="19.5" thickBot="1" x14ac:dyDescent="0.3">
      <c r="A1" s="177" t="s">
        <v>308</v>
      </c>
      <c r="B1" s="178"/>
      <c r="C1" s="178"/>
      <c r="D1" s="178"/>
      <c r="E1" s="178"/>
      <c r="F1" s="178"/>
      <c r="G1" s="178"/>
      <c r="H1" s="178"/>
      <c r="I1" s="179"/>
    </row>
    <row r="2" spans="1:9" s="83" customFormat="1" ht="18.75" thickBot="1" x14ac:dyDescent="0.3">
      <c r="A2" s="108"/>
      <c r="B2" s="108"/>
      <c r="C2" s="108"/>
      <c r="D2" s="108"/>
      <c r="E2" s="108"/>
      <c r="F2" s="108"/>
      <c r="G2" s="108"/>
      <c r="H2" s="108"/>
      <c r="I2" s="108"/>
    </row>
    <row r="3" spans="1:9" x14ac:dyDescent="0.25">
      <c r="A3" s="49" t="s">
        <v>287</v>
      </c>
      <c r="B3" s="32"/>
      <c r="C3" s="30"/>
      <c r="D3" s="30"/>
      <c r="E3" s="30"/>
      <c r="F3" s="30"/>
      <c r="G3" s="30"/>
      <c r="H3" s="31"/>
      <c r="I3" s="33"/>
    </row>
    <row r="4" spans="1:9" s="94" customFormat="1" x14ac:dyDescent="0.25">
      <c r="A4" s="92" t="s">
        <v>288</v>
      </c>
      <c r="B4" s="93"/>
      <c r="C4" s="10"/>
      <c r="D4" s="10"/>
      <c r="E4" s="10"/>
      <c r="F4" s="10"/>
      <c r="G4" s="10"/>
      <c r="H4" s="21"/>
      <c r="I4" s="34"/>
    </row>
    <row r="5" spans="1:9" s="94" customFormat="1" ht="28.5" customHeight="1" thickBot="1" x14ac:dyDescent="0.3">
      <c r="A5" s="197" t="s">
        <v>289</v>
      </c>
      <c r="B5" s="198"/>
      <c r="C5" s="198"/>
      <c r="D5" s="198"/>
      <c r="E5" s="198"/>
      <c r="F5" s="198"/>
      <c r="G5" s="198"/>
      <c r="H5" s="198"/>
      <c r="I5" s="199"/>
    </row>
    <row r="6" spans="1:9" ht="26.25" customHeight="1" x14ac:dyDescent="0.25">
      <c r="A6" s="53" t="s">
        <v>146</v>
      </c>
      <c r="B6" s="54" t="s">
        <v>18</v>
      </c>
      <c r="C6" s="54" t="s">
        <v>13</v>
      </c>
      <c r="D6" s="54" t="s">
        <v>294</v>
      </c>
      <c r="E6" s="55" t="s">
        <v>295</v>
      </c>
      <c r="F6" s="55" t="s">
        <v>296</v>
      </c>
      <c r="G6" s="56" t="s">
        <v>15</v>
      </c>
      <c r="H6" s="55" t="s">
        <v>297</v>
      </c>
      <c r="I6" s="57" t="s">
        <v>47</v>
      </c>
    </row>
    <row r="7" spans="1:9" s="52" customFormat="1" ht="38.25" x14ac:dyDescent="0.25">
      <c r="A7" s="58"/>
      <c r="B7" s="20"/>
      <c r="C7" s="42" t="s">
        <v>66</v>
      </c>
      <c r="D7" s="42" t="s">
        <v>62</v>
      </c>
      <c r="E7" s="42" t="s">
        <v>63</v>
      </c>
      <c r="F7" s="42" t="s">
        <v>67</v>
      </c>
      <c r="G7" s="42" t="s">
        <v>68</v>
      </c>
      <c r="H7" s="22" t="s">
        <v>59</v>
      </c>
      <c r="I7" s="40" t="s">
        <v>58</v>
      </c>
    </row>
    <row r="8" spans="1:9" s="83" customFormat="1" x14ac:dyDescent="0.25">
      <c r="A8" s="84"/>
      <c r="B8" s="89" t="s">
        <v>285</v>
      </c>
      <c r="C8" s="85"/>
      <c r="D8" s="85"/>
      <c r="E8" s="85"/>
      <c r="F8" s="86"/>
      <c r="G8" s="87"/>
      <c r="H8" s="88"/>
      <c r="I8" s="65"/>
    </row>
    <row r="9" spans="1:9" x14ac:dyDescent="0.25">
      <c r="A9" s="60" t="s">
        <v>194</v>
      </c>
      <c r="B9" s="90" t="s">
        <v>105</v>
      </c>
      <c r="C9" s="91">
        <f>'B-2 Labor Rates'!C57*$H$9</f>
        <v>0</v>
      </c>
      <c r="D9" s="91">
        <f>'B-2 Labor Rates'!D57*$H$9</f>
        <v>0</v>
      </c>
      <c r="E9" s="91">
        <f>'B-2 Labor Rates'!E57*$H$9</f>
        <v>0</v>
      </c>
      <c r="F9" s="91">
        <f>'B-2 Labor Rates'!F57*($H$9*2)</f>
        <v>0</v>
      </c>
      <c r="G9" s="91">
        <f>'B-2 Labor Rates'!G57*($H$9*2)</f>
        <v>0</v>
      </c>
      <c r="H9" s="23">
        <v>2500</v>
      </c>
      <c r="I9" s="61">
        <f>C9+D9+E9+F9+G9</f>
        <v>0</v>
      </c>
    </row>
    <row r="10" spans="1:9" x14ac:dyDescent="0.25">
      <c r="A10" s="60" t="s">
        <v>195</v>
      </c>
      <c r="B10" s="90" t="s">
        <v>106</v>
      </c>
      <c r="C10" s="91">
        <f>'B-2 Labor Rates'!C58*$H$10</f>
        <v>0</v>
      </c>
      <c r="D10" s="91">
        <f>'B-2 Labor Rates'!D58*$H$10</f>
        <v>0</v>
      </c>
      <c r="E10" s="91">
        <f>'B-2 Labor Rates'!E58*$H$10</f>
        <v>0</v>
      </c>
      <c r="F10" s="91">
        <f>'B-2 Labor Rates'!F58*($H$10*2)</f>
        <v>0</v>
      </c>
      <c r="G10" s="91">
        <f>'B-2 Labor Rates'!G58*($H$10*2)</f>
        <v>0</v>
      </c>
      <c r="H10" s="23">
        <v>1250</v>
      </c>
      <c r="I10" s="61">
        <f t="shared" ref="I10:I14" si="0">C10+D10+E10+F10+G10</f>
        <v>0</v>
      </c>
    </row>
    <row r="11" spans="1:9" x14ac:dyDescent="0.25">
      <c r="A11" s="60" t="s">
        <v>211</v>
      </c>
      <c r="B11" s="90" t="s">
        <v>122</v>
      </c>
      <c r="C11" s="91">
        <f>'B-2 Labor Rates'!C74*$H$11</f>
        <v>0</v>
      </c>
      <c r="D11" s="91">
        <f>'B-2 Labor Rates'!D74*$H$11</f>
        <v>0</v>
      </c>
      <c r="E11" s="91">
        <f>'B-2 Labor Rates'!E74*$H$11</f>
        <v>0</v>
      </c>
      <c r="F11" s="91">
        <f>'B-2 Labor Rates'!F74*($H$11*2)</f>
        <v>0</v>
      </c>
      <c r="G11" s="91">
        <f>'B-2 Labor Rates'!G74*($H$11*2)</f>
        <v>0</v>
      </c>
      <c r="H11" s="23">
        <v>200</v>
      </c>
      <c r="I11" s="61">
        <f t="shared" si="0"/>
        <v>0</v>
      </c>
    </row>
    <row r="12" spans="1:9" x14ac:dyDescent="0.25">
      <c r="A12" s="60" t="s">
        <v>237</v>
      </c>
      <c r="B12" s="90" t="s">
        <v>53</v>
      </c>
      <c r="C12" s="91">
        <f>'B-2 Labor Rates'!C99*$H$12</f>
        <v>0</v>
      </c>
      <c r="D12" s="91">
        <f>'B-2 Labor Rates'!D99*$H$12</f>
        <v>0</v>
      </c>
      <c r="E12" s="91">
        <f>'B-2 Labor Rates'!E99*$H$12</f>
        <v>0</v>
      </c>
      <c r="F12" s="91">
        <f>'B-2 Labor Rates'!F99*($H$12*2)</f>
        <v>0</v>
      </c>
      <c r="G12" s="91">
        <f>'B-2 Labor Rates'!G99*($H$12*2)</f>
        <v>0</v>
      </c>
      <c r="H12" s="23">
        <v>750</v>
      </c>
      <c r="I12" s="61">
        <f t="shared" si="0"/>
        <v>0</v>
      </c>
    </row>
    <row r="13" spans="1:9" s="83" customFormat="1" x14ac:dyDescent="0.25">
      <c r="A13" s="60" t="s">
        <v>245</v>
      </c>
      <c r="B13" s="90" t="s">
        <v>55</v>
      </c>
      <c r="C13" s="91">
        <f>'B-2 Labor Rates'!C107*$H$13</f>
        <v>0</v>
      </c>
      <c r="D13" s="91">
        <f>'B-2 Labor Rates'!D107*$H$13</f>
        <v>0</v>
      </c>
      <c r="E13" s="91">
        <f>'B-2 Labor Rates'!E107*$H$13</f>
        <v>0</v>
      </c>
      <c r="F13" s="91">
        <f>'B-2 Labor Rates'!F107*($H$13*2)</f>
        <v>0</v>
      </c>
      <c r="G13" s="91">
        <f>'B-2 Labor Rates'!G107*($H$13*2)</f>
        <v>0</v>
      </c>
      <c r="H13" s="23">
        <v>200</v>
      </c>
      <c r="I13" s="61">
        <f t="shared" si="0"/>
        <v>0</v>
      </c>
    </row>
    <row r="14" spans="1:9" s="83" customFormat="1" x14ac:dyDescent="0.25">
      <c r="A14" s="60"/>
      <c r="B14" s="90" t="s">
        <v>284</v>
      </c>
      <c r="C14" s="91">
        <f>SUM(C9:C13)</f>
        <v>0</v>
      </c>
      <c r="D14" s="91">
        <f t="shared" ref="D14:G14" si="1">SUM(D9:D13)</f>
        <v>0</v>
      </c>
      <c r="E14" s="91">
        <f t="shared" si="1"/>
        <v>0</v>
      </c>
      <c r="F14" s="91">
        <f t="shared" si="1"/>
        <v>0</v>
      </c>
      <c r="G14" s="91">
        <f t="shared" si="1"/>
        <v>0</v>
      </c>
      <c r="H14" s="23"/>
      <c r="I14" s="61">
        <f t="shared" si="0"/>
        <v>0</v>
      </c>
    </row>
    <row r="15" spans="1:9" s="83" customFormat="1" x14ac:dyDescent="0.25">
      <c r="A15" s="84"/>
      <c r="B15" s="89"/>
      <c r="C15" s="85"/>
      <c r="D15" s="85"/>
      <c r="E15" s="85"/>
      <c r="F15" s="86"/>
      <c r="G15" s="87"/>
      <c r="H15" s="88"/>
      <c r="I15" s="65"/>
    </row>
    <row r="16" spans="1:9" s="83" customFormat="1" x14ac:dyDescent="0.25">
      <c r="A16" s="84"/>
      <c r="B16" s="89" t="s">
        <v>286</v>
      </c>
      <c r="C16" s="85"/>
      <c r="D16" s="85"/>
      <c r="E16" s="85"/>
      <c r="F16" s="86"/>
      <c r="G16" s="87"/>
      <c r="H16" s="88"/>
      <c r="I16" s="65"/>
    </row>
    <row r="17" spans="1:9" x14ac:dyDescent="0.25">
      <c r="A17" s="60" t="s">
        <v>204</v>
      </c>
      <c r="B17" s="90" t="s">
        <v>115</v>
      </c>
      <c r="C17" s="91">
        <f>'B-2 Labor Rates'!C67*$H$17</f>
        <v>0</v>
      </c>
      <c r="D17" s="91">
        <f>'B-2 Labor Rates'!D67*$H$17</f>
        <v>0</v>
      </c>
      <c r="E17" s="91">
        <f>'B-2 Labor Rates'!E67*$H$17</f>
        <v>0</v>
      </c>
      <c r="F17" s="91">
        <f>'B-2 Labor Rates'!F67*($H$17*2)</f>
        <v>0</v>
      </c>
      <c r="G17" s="91">
        <f>'B-2 Labor Rates'!G67*($H$17*2)</f>
        <v>0</v>
      </c>
      <c r="H17" s="23">
        <v>250</v>
      </c>
      <c r="I17" s="61">
        <f t="shared" ref="I17:I22" si="2">C17+D17+E17+F17+G17</f>
        <v>0</v>
      </c>
    </row>
    <row r="18" spans="1:9" x14ac:dyDescent="0.25">
      <c r="A18" s="60" t="s">
        <v>205</v>
      </c>
      <c r="B18" s="90" t="s">
        <v>116</v>
      </c>
      <c r="C18" s="91">
        <f>'B-2 Labor Rates'!C68*$H$18</f>
        <v>0</v>
      </c>
      <c r="D18" s="91">
        <f>'B-2 Labor Rates'!D68*$H$18</f>
        <v>0</v>
      </c>
      <c r="E18" s="91">
        <f>'B-2 Labor Rates'!E68*$H$18</f>
        <v>0</v>
      </c>
      <c r="F18" s="91">
        <f>'B-2 Labor Rates'!F68*($H$18*2)</f>
        <v>0</v>
      </c>
      <c r="G18" s="91">
        <f>'B-2 Labor Rates'!G68*($H$18*2)</f>
        <v>0</v>
      </c>
      <c r="H18" s="23">
        <v>1000</v>
      </c>
      <c r="I18" s="61">
        <f t="shared" si="2"/>
        <v>0</v>
      </c>
    </row>
    <row r="19" spans="1:9" x14ac:dyDescent="0.25">
      <c r="A19" s="60" t="s">
        <v>206</v>
      </c>
      <c r="B19" s="90" t="s">
        <v>117</v>
      </c>
      <c r="C19" s="91">
        <f>'B-2 Labor Rates'!C69*$H$19</f>
        <v>0</v>
      </c>
      <c r="D19" s="91">
        <f>'B-2 Labor Rates'!D69*$H$19</f>
        <v>0</v>
      </c>
      <c r="E19" s="91">
        <f>'B-2 Labor Rates'!E69*$H$19</f>
        <v>0</v>
      </c>
      <c r="F19" s="91">
        <f>'B-2 Labor Rates'!F69*($H$19*2)</f>
        <v>0</v>
      </c>
      <c r="G19" s="91">
        <f>'B-2 Labor Rates'!G69*($H$19*2)</f>
        <v>0</v>
      </c>
      <c r="H19" s="23">
        <v>1500</v>
      </c>
      <c r="I19" s="61">
        <f t="shared" si="2"/>
        <v>0</v>
      </c>
    </row>
    <row r="20" spans="1:9" x14ac:dyDescent="0.25">
      <c r="A20" s="60" t="s">
        <v>207</v>
      </c>
      <c r="B20" s="90" t="s">
        <v>118</v>
      </c>
      <c r="C20" s="91">
        <f>'B-2 Labor Rates'!C70*$H$20</f>
        <v>0</v>
      </c>
      <c r="D20" s="91">
        <f>'B-2 Labor Rates'!D70*$H$20</f>
        <v>0</v>
      </c>
      <c r="E20" s="91">
        <f>'B-2 Labor Rates'!E70*$H$20</f>
        <v>0</v>
      </c>
      <c r="F20" s="91">
        <f>'B-2 Labor Rates'!F70*($H$20*2)</f>
        <v>0</v>
      </c>
      <c r="G20" s="91">
        <f>'B-2 Labor Rates'!G70*($H$20*2)</f>
        <v>0</v>
      </c>
      <c r="H20" s="23">
        <v>750</v>
      </c>
      <c r="I20" s="61">
        <f t="shared" si="2"/>
        <v>0</v>
      </c>
    </row>
    <row r="21" spans="1:9" x14ac:dyDescent="0.25">
      <c r="A21" s="60" t="s">
        <v>210</v>
      </c>
      <c r="B21" s="90" t="s">
        <v>121</v>
      </c>
      <c r="C21" s="91">
        <f>'B-2 Labor Rates'!C73*$H$21</f>
        <v>0</v>
      </c>
      <c r="D21" s="91">
        <f>'B-2 Labor Rates'!D73*$H$21</f>
        <v>0</v>
      </c>
      <c r="E21" s="91">
        <f>'B-2 Labor Rates'!E73*$H$21</f>
        <v>0</v>
      </c>
      <c r="F21" s="91">
        <f>'B-2 Labor Rates'!F73*($H$21*2)</f>
        <v>0</v>
      </c>
      <c r="G21" s="91">
        <f>'B-2 Labor Rates'!G73*($H$21*2)</f>
        <v>0</v>
      </c>
      <c r="H21" s="23">
        <v>250</v>
      </c>
      <c r="I21" s="61">
        <f t="shared" si="2"/>
        <v>0</v>
      </c>
    </row>
    <row r="22" spans="1:9" x14ac:dyDescent="0.25">
      <c r="A22" s="60"/>
      <c r="B22" s="90" t="s">
        <v>284</v>
      </c>
      <c r="C22" s="91">
        <f>SUM(C17:C21)</f>
        <v>0</v>
      </c>
      <c r="D22" s="91">
        <f t="shared" ref="D22:G22" si="3">SUM(D17:D21)</f>
        <v>0</v>
      </c>
      <c r="E22" s="91">
        <f t="shared" si="3"/>
        <v>0</v>
      </c>
      <c r="F22" s="91">
        <f t="shared" si="3"/>
        <v>0</v>
      </c>
      <c r="G22" s="91">
        <f t="shared" si="3"/>
        <v>0</v>
      </c>
      <c r="H22" s="23"/>
      <c r="I22" s="61">
        <f t="shared" si="2"/>
        <v>0</v>
      </c>
    </row>
    <row r="23" spans="1:9" s="83" customFormat="1" x14ac:dyDescent="0.25">
      <c r="A23" s="84"/>
      <c r="B23" s="89"/>
      <c r="C23" s="85"/>
      <c r="D23" s="85"/>
      <c r="E23" s="85"/>
      <c r="F23" s="86"/>
      <c r="G23" s="87"/>
      <c r="H23" s="88"/>
      <c r="I23" s="65"/>
    </row>
    <row r="24" spans="1:9" s="83" customFormat="1" x14ac:dyDescent="0.25">
      <c r="A24" s="84"/>
      <c r="B24" s="89" t="s">
        <v>290</v>
      </c>
      <c r="C24" s="85"/>
      <c r="D24" s="85"/>
      <c r="E24" s="85"/>
      <c r="F24" s="86"/>
      <c r="G24" s="87"/>
      <c r="H24" s="88"/>
      <c r="I24" s="65"/>
    </row>
    <row r="25" spans="1:9" x14ac:dyDescent="0.25">
      <c r="A25" s="60" t="s">
        <v>205</v>
      </c>
      <c r="B25" s="90" t="s">
        <v>116</v>
      </c>
      <c r="C25" s="91">
        <f>'B-2 Labor Rates'!C68*$H$25</f>
        <v>0</v>
      </c>
      <c r="D25" s="91">
        <f>'B-2 Labor Rates'!D68*$H$25</f>
        <v>0</v>
      </c>
      <c r="E25" s="91">
        <f>'B-2 Labor Rates'!E68*$H$25</f>
        <v>0</v>
      </c>
      <c r="F25" s="91">
        <f>'B-2 Labor Rates'!F68*($H$25*2)</f>
        <v>0</v>
      </c>
      <c r="G25" s="91">
        <f>'B-2 Labor Rates'!G68*($H$25*2)</f>
        <v>0</v>
      </c>
      <c r="H25" s="23">
        <v>300</v>
      </c>
      <c r="I25" s="61">
        <f t="shared" ref="I25:I29" si="4">C25+D25+E25+F25+G25</f>
        <v>0</v>
      </c>
    </row>
    <row r="26" spans="1:9" x14ac:dyDescent="0.25">
      <c r="A26" s="60" t="s">
        <v>206</v>
      </c>
      <c r="B26" s="90" t="s">
        <v>117</v>
      </c>
      <c r="C26" s="91">
        <f>'B-2 Labor Rates'!C69*$H$26</f>
        <v>0</v>
      </c>
      <c r="D26" s="91">
        <f>'B-2 Labor Rates'!D69*$H$26</f>
        <v>0</v>
      </c>
      <c r="E26" s="91">
        <f>'B-2 Labor Rates'!E69*$H$26</f>
        <v>0</v>
      </c>
      <c r="F26" s="91">
        <f>'B-2 Labor Rates'!F69*($H$26*2)</f>
        <v>0</v>
      </c>
      <c r="G26" s="91">
        <f>'B-2 Labor Rates'!G69*($H$26*2)</f>
        <v>0</v>
      </c>
      <c r="H26" s="23">
        <v>500</v>
      </c>
      <c r="I26" s="61">
        <f t="shared" si="4"/>
        <v>0</v>
      </c>
    </row>
    <row r="27" spans="1:9" x14ac:dyDescent="0.25">
      <c r="A27" s="60" t="s">
        <v>207</v>
      </c>
      <c r="B27" s="90" t="s">
        <v>118</v>
      </c>
      <c r="C27" s="91">
        <f>'B-2 Labor Rates'!C70*$H$27</f>
        <v>0</v>
      </c>
      <c r="D27" s="91">
        <f>'B-2 Labor Rates'!D70*$H$27</f>
        <v>0</v>
      </c>
      <c r="E27" s="91">
        <f>'B-2 Labor Rates'!E70*$H$27</f>
        <v>0</v>
      </c>
      <c r="F27" s="91">
        <f>'B-2 Labor Rates'!F70*($H$27*2)</f>
        <v>0</v>
      </c>
      <c r="G27" s="91">
        <f>'B-2 Labor Rates'!G70*($H$27*2)</f>
        <v>0</v>
      </c>
      <c r="H27" s="23">
        <v>500</v>
      </c>
      <c r="I27" s="61">
        <f t="shared" si="4"/>
        <v>0</v>
      </c>
    </row>
    <row r="28" spans="1:9" x14ac:dyDescent="0.25">
      <c r="A28" s="60" t="s">
        <v>210</v>
      </c>
      <c r="B28" s="90" t="s">
        <v>121</v>
      </c>
      <c r="C28" s="91">
        <f>'B-2 Labor Rates'!C73*$H$28</f>
        <v>0</v>
      </c>
      <c r="D28" s="91">
        <f>'B-2 Labor Rates'!D73*$H$28</f>
        <v>0</v>
      </c>
      <c r="E28" s="91">
        <f>'B-2 Labor Rates'!E73*$H$28</f>
        <v>0</v>
      </c>
      <c r="F28" s="91">
        <f>'B-2 Labor Rates'!F73*($H$28*2)</f>
        <v>0</v>
      </c>
      <c r="G28" s="91">
        <f>'B-2 Labor Rates'!G73*($H$28*2)</f>
        <v>0</v>
      </c>
      <c r="H28" s="23">
        <v>250</v>
      </c>
      <c r="I28" s="61">
        <f t="shared" si="4"/>
        <v>0</v>
      </c>
    </row>
    <row r="29" spans="1:9" s="83" customFormat="1" x14ac:dyDescent="0.25">
      <c r="A29" s="59"/>
      <c r="B29" s="90" t="s">
        <v>284</v>
      </c>
      <c r="C29" s="91">
        <f>SUM(C25:C28)</f>
        <v>0</v>
      </c>
      <c r="D29" s="91">
        <f t="shared" ref="D29:G29" si="5">SUM(D25:D28)</f>
        <v>0</v>
      </c>
      <c r="E29" s="91">
        <f t="shared" si="5"/>
        <v>0</v>
      </c>
      <c r="F29" s="91">
        <f t="shared" si="5"/>
        <v>0</v>
      </c>
      <c r="G29" s="91">
        <f t="shared" si="5"/>
        <v>0</v>
      </c>
      <c r="H29" s="22"/>
      <c r="I29" s="61">
        <f t="shared" si="4"/>
        <v>0</v>
      </c>
    </row>
    <row r="30" spans="1:9" s="83" customFormat="1" x14ac:dyDescent="0.25">
      <c r="A30" s="84"/>
      <c r="B30" s="89"/>
      <c r="C30" s="85"/>
      <c r="D30" s="85"/>
      <c r="E30" s="85"/>
      <c r="F30" s="86"/>
      <c r="G30" s="87"/>
      <c r="H30" s="88"/>
      <c r="I30" s="65"/>
    </row>
    <row r="31" spans="1:9" ht="15.75" thickBot="1" x14ac:dyDescent="0.3">
      <c r="A31" s="45"/>
      <c r="B31" s="1"/>
      <c r="C31" s="1"/>
      <c r="D31" s="1"/>
      <c r="E31" s="1"/>
      <c r="F31" s="1"/>
      <c r="G31" s="1"/>
      <c r="H31" s="24"/>
      <c r="I31" s="1"/>
    </row>
    <row r="32" spans="1:9" s="11" customFormat="1" ht="20.100000000000001" customHeight="1" thickBot="1" x14ac:dyDescent="0.3">
      <c r="A32" s="152" t="s">
        <v>1</v>
      </c>
      <c r="B32" s="156"/>
      <c r="C32" s="157"/>
      <c r="D32" s="158"/>
      <c r="E32" s="188" t="s">
        <v>3</v>
      </c>
      <c r="F32" s="189"/>
      <c r="G32" s="180"/>
      <c r="H32" s="201"/>
      <c r="I32" s="181"/>
    </row>
    <row r="33" spans="1:9" s="11" customFormat="1" ht="20.100000000000001" customHeight="1" thickBot="1" x14ac:dyDescent="0.3">
      <c r="A33" s="153" t="s">
        <v>2</v>
      </c>
      <c r="B33" s="159"/>
      <c r="C33" s="157"/>
      <c r="D33" s="158"/>
      <c r="E33" s="190"/>
      <c r="F33" s="191"/>
      <c r="G33" s="182"/>
      <c r="H33" s="202"/>
      <c r="I33" s="183"/>
    </row>
    <row r="34" spans="1:9" s="11" customFormat="1" ht="20.100000000000001" customHeight="1" x14ac:dyDescent="0.25">
      <c r="A34" s="153" t="s">
        <v>4</v>
      </c>
      <c r="B34" s="160"/>
      <c r="C34" s="161"/>
      <c r="D34" s="162"/>
      <c r="E34" s="184" t="s">
        <v>5</v>
      </c>
      <c r="F34" s="185"/>
      <c r="G34" s="180"/>
      <c r="H34" s="201"/>
      <c r="I34" s="181"/>
    </row>
    <row r="35" spans="1:9" s="11" customFormat="1" ht="20.100000000000001" customHeight="1" thickBot="1" x14ac:dyDescent="0.3">
      <c r="A35" s="153"/>
      <c r="B35" s="149"/>
      <c r="C35" s="151"/>
      <c r="D35" s="163"/>
      <c r="E35" s="184"/>
      <c r="F35" s="185"/>
      <c r="G35" s="182"/>
      <c r="H35" s="202"/>
      <c r="I35" s="183"/>
    </row>
    <row r="36" spans="1:9" s="11" customFormat="1" ht="20.100000000000001" customHeight="1" thickBot="1" x14ac:dyDescent="0.3">
      <c r="A36" s="153"/>
      <c r="B36" s="150"/>
      <c r="C36" s="164"/>
      <c r="D36" s="165"/>
      <c r="E36" s="184" t="s">
        <v>7</v>
      </c>
      <c r="F36" s="185"/>
      <c r="G36" s="180"/>
      <c r="H36" s="201"/>
      <c r="I36" s="181"/>
    </row>
    <row r="37" spans="1:9" s="11" customFormat="1" ht="20.100000000000001" customHeight="1" thickBot="1" x14ac:dyDescent="0.3">
      <c r="A37" s="154" t="s">
        <v>6</v>
      </c>
      <c r="B37" s="156"/>
      <c r="C37" s="157"/>
      <c r="D37" s="158"/>
      <c r="E37" s="184"/>
      <c r="F37" s="185"/>
      <c r="G37" s="182"/>
      <c r="H37" s="202"/>
      <c r="I37" s="183"/>
    </row>
    <row r="38" spans="1:9" s="11" customFormat="1" ht="20.100000000000001" customHeight="1" thickBot="1" x14ac:dyDescent="0.3">
      <c r="A38" s="153" t="s">
        <v>8</v>
      </c>
      <c r="B38" s="159"/>
      <c r="C38" s="157"/>
      <c r="D38" s="158"/>
      <c r="E38" s="184" t="s">
        <v>10</v>
      </c>
      <c r="F38" s="185"/>
      <c r="G38" s="180"/>
      <c r="H38" s="201"/>
      <c r="I38" s="181"/>
    </row>
    <row r="39" spans="1:9" s="11" customFormat="1" ht="20.100000000000001" customHeight="1" thickBot="1" x14ac:dyDescent="0.3">
      <c r="A39" s="155" t="s">
        <v>9</v>
      </c>
      <c r="B39" s="159"/>
      <c r="C39" s="157"/>
      <c r="D39" s="158"/>
      <c r="E39" s="186"/>
      <c r="F39" s="187"/>
      <c r="G39" s="182"/>
      <c r="H39" s="202"/>
      <c r="I39" s="183"/>
    </row>
    <row r="40" spans="1:9" s="11" customFormat="1" ht="15.75" x14ac:dyDescent="0.25">
      <c r="A40" s="4"/>
      <c r="B40" s="4"/>
      <c r="C40" s="143"/>
      <c r="D40" s="143"/>
      <c r="E40" s="143"/>
      <c r="F40" s="143"/>
      <c r="G40" s="143"/>
      <c r="H40" s="142"/>
    </row>
    <row r="41" spans="1:9" s="11" customFormat="1" x14ac:dyDescent="0.25">
      <c r="A41" s="96" t="s">
        <v>12</v>
      </c>
      <c r="B41" s="96"/>
      <c r="C41" s="144"/>
      <c r="D41" s="145"/>
      <c r="E41" s="145"/>
      <c r="F41" s="145"/>
      <c r="G41" s="145"/>
      <c r="H41" s="145"/>
    </row>
    <row r="42" spans="1:9" x14ac:dyDescent="0.25">
      <c r="B42" s="19"/>
      <c r="C42" s="19"/>
      <c r="D42" s="19"/>
      <c r="E42" s="19"/>
      <c r="F42" s="19"/>
      <c r="G42" s="19"/>
      <c r="H42" s="27"/>
      <c r="I42" s="19"/>
    </row>
    <row r="43" spans="1:9" x14ac:dyDescent="0.25">
      <c r="A43" s="47"/>
      <c r="B43" s="19"/>
      <c r="C43" s="19"/>
      <c r="D43" s="19"/>
      <c r="E43" s="19"/>
      <c r="F43" s="19"/>
      <c r="G43" s="19"/>
      <c r="H43" s="27"/>
      <c r="I43" s="19"/>
    </row>
    <row r="44" spans="1:9" ht="27.75" customHeight="1" x14ac:dyDescent="0.25">
      <c r="A44" s="200"/>
      <c r="B44" s="200"/>
      <c r="C44" s="200"/>
      <c r="D44" s="200"/>
      <c r="E44" s="200"/>
      <c r="F44" s="200"/>
      <c r="G44" s="200"/>
      <c r="H44" s="200"/>
      <c r="I44" s="200"/>
    </row>
    <row r="45" spans="1:9" x14ac:dyDescent="0.25">
      <c r="A45" s="48"/>
      <c r="B45" s="12"/>
      <c r="C45" s="12"/>
      <c r="D45" s="12"/>
      <c r="E45" s="12"/>
      <c r="F45" s="12"/>
      <c r="G45" s="12"/>
      <c r="H45" s="26"/>
      <c r="I45" s="12"/>
    </row>
    <row r="46" spans="1:9" x14ac:dyDescent="0.25">
      <c r="A46" s="48"/>
      <c r="B46" s="12"/>
      <c r="C46" s="12"/>
      <c r="D46" s="12"/>
      <c r="E46" s="12"/>
      <c r="F46" s="12"/>
      <c r="G46" s="12"/>
      <c r="H46" s="26"/>
      <c r="I46" s="12"/>
    </row>
  </sheetData>
  <protectedRanges>
    <protectedRange sqref="G32:H39" name="Range5_1_1"/>
    <protectedRange sqref="C32:D39" name="Range4_1_1"/>
  </protectedRanges>
  <sortState xmlns:xlrd2="http://schemas.microsoft.com/office/spreadsheetml/2017/richdata2" ref="A9:I13">
    <sortCondition ref="A9:A13"/>
  </sortState>
  <mergeCells count="11">
    <mergeCell ref="A5:I5"/>
    <mergeCell ref="A44:I44"/>
    <mergeCell ref="E32:F33"/>
    <mergeCell ref="A1:I1"/>
    <mergeCell ref="E34:F35"/>
    <mergeCell ref="E36:F37"/>
    <mergeCell ref="E38:F39"/>
    <mergeCell ref="G32:I33"/>
    <mergeCell ref="G34:I35"/>
    <mergeCell ref="G36:I37"/>
    <mergeCell ref="G38:I39"/>
  </mergeCells>
  <pageMargins left="0.2" right="0.2" top="1" bottom="0.75" header="0.05" footer="0.3"/>
  <pageSetup scale="65" orientation="landscape" r:id="rId1"/>
  <headerFooter>
    <oddHeader xml:space="preserve">&amp;L&amp;"-,Bold"&amp;14Attachment B - Financial Proposal Form
Network Managed Services &amp; Support
TORFP #
&amp;R
</oddHeader>
    <oddFooter>&amp;CPage &amp;P of &amp;A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133"/>
  <sheetViews>
    <sheetView topLeftCell="A96" zoomScaleNormal="100" zoomScaleSheetLayoutView="100" workbookViewId="0">
      <selection activeCell="H99" sqref="H99"/>
    </sheetView>
  </sheetViews>
  <sheetFormatPr defaultRowHeight="15" x14ac:dyDescent="0.25"/>
  <cols>
    <col min="1" max="1" width="21.5703125" style="46" customWidth="1"/>
    <col min="2" max="2" width="51.5703125" customWidth="1"/>
    <col min="3" max="7" width="18.5703125" customWidth="1"/>
    <col min="8" max="8" width="18.5703125" style="28" customWidth="1"/>
    <col min="9" max="9" width="18.5703125" style="107" customWidth="1"/>
  </cols>
  <sheetData>
    <row r="1" spans="1:9" s="83" customFormat="1" ht="19.5" thickBot="1" x14ac:dyDescent="0.3">
      <c r="A1" s="204" t="s">
        <v>309</v>
      </c>
      <c r="B1" s="178"/>
      <c r="C1" s="178"/>
      <c r="D1" s="178"/>
      <c r="E1" s="178"/>
      <c r="F1" s="178"/>
      <c r="G1" s="178"/>
      <c r="H1" s="178"/>
      <c r="I1" s="178"/>
    </row>
    <row r="2" spans="1:9" s="83" customFormat="1" ht="18.75" thickBot="1" x14ac:dyDescent="0.3">
      <c r="A2" s="108"/>
      <c r="B2" s="108"/>
      <c r="C2" s="108"/>
      <c r="D2" s="108"/>
      <c r="E2" s="108"/>
      <c r="F2" s="108"/>
      <c r="G2" s="108"/>
      <c r="H2" s="108"/>
      <c r="I2" s="108"/>
    </row>
    <row r="3" spans="1:9" x14ac:dyDescent="0.25">
      <c r="A3" s="49" t="s">
        <v>19</v>
      </c>
      <c r="B3" s="32"/>
      <c r="C3" s="30"/>
      <c r="D3" s="30"/>
      <c r="E3" s="30"/>
      <c r="F3" s="30"/>
      <c r="G3" s="30"/>
      <c r="H3" s="31"/>
      <c r="I3" s="97"/>
    </row>
    <row r="4" spans="1:9" x14ac:dyDescent="0.25">
      <c r="A4" s="50" t="s">
        <v>256</v>
      </c>
      <c r="B4" s="15"/>
      <c r="C4" s="10"/>
      <c r="D4" s="10"/>
      <c r="E4" s="10"/>
      <c r="F4" s="10"/>
      <c r="G4" s="10"/>
      <c r="H4" s="21"/>
      <c r="I4" s="98"/>
    </row>
    <row r="5" spans="1:9" ht="15.75" thickBot="1" x14ac:dyDescent="0.3">
      <c r="A5" s="51" t="s">
        <v>17</v>
      </c>
      <c r="B5" s="35"/>
      <c r="C5" s="29"/>
      <c r="D5" s="29"/>
      <c r="E5" s="29"/>
      <c r="F5" s="29"/>
      <c r="G5" s="29"/>
      <c r="H5" s="36"/>
      <c r="I5" s="99"/>
    </row>
    <row r="6" spans="1:9" ht="26.25" customHeight="1" x14ac:dyDescent="0.25">
      <c r="A6" s="53" t="s">
        <v>146</v>
      </c>
      <c r="B6" s="54" t="s">
        <v>18</v>
      </c>
      <c r="C6" s="54" t="s">
        <v>13</v>
      </c>
      <c r="D6" s="54" t="s">
        <v>15</v>
      </c>
      <c r="E6" s="55" t="s">
        <v>47</v>
      </c>
      <c r="F6" s="55" t="s">
        <v>48</v>
      </c>
      <c r="G6" s="56" t="s">
        <v>49</v>
      </c>
      <c r="H6" s="55" t="s">
        <v>60</v>
      </c>
      <c r="I6" s="100" t="s">
        <v>61</v>
      </c>
    </row>
    <row r="7" spans="1:9" s="52" customFormat="1" ht="38.25" x14ac:dyDescent="0.25">
      <c r="A7" s="58"/>
      <c r="B7" s="20"/>
      <c r="C7" s="42" t="s">
        <v>66</v>
      </c>
      <c r="D7" s="42" t="s">
        <v>62</v>
      </c>
      <c r="E7" s="42" t="s">
        <v>63</v>
      </c>
      <c r="F7" s="42" t="s">
        <v>67</v>
      </c>
      <c r="G7" s="42" t="s">
        <v>68</v>
      </c>
      <c r="H7" s="22" t="s">
        <v>59</v>
      </c>
      <c r="I7" s="101" t="s">
        <v>58</v>
      </c>
    </row>
    <row r="8" spans="1:9" x14ac:dyDescent="0.25">
      <c r="A8" s="59"/>
      <c r="B8" s="44"/>
      <c r="C8" s="80" t="s">
        <v>281</v>
      </c>
      <c r="D8" s="80" t="s">
        <v>281</v>
      </c>
      <c r="E8" s="80" t="s">
        <v>281</v>
      </c>
      <c r="F8" s="80" t="s">
        <v>281</v>
      </c>
      <c r="G8" s="80" t="s">
        <v>281</v>
      </c>
      <c r="H8" s="22"/>
      <c r="I8" s="101"/>
    </row>
    <row r="9" spans="1:9" x14ac:dyDescent="0.25">
      <c r="A9" s="77" t="s">
        <v>145</v>
      </c>
      <c r="B9" s="78" t="s">
        <v>69</v>
      </c>
      <c r="C9" s="18"/>
      <c r="D9" s="18"/>
      <c r="E9" s="18"/>
      <c r="F9" s="18"/>
      <c r="G9" s="18"/>
      <c r="H9" s="23">
        <v>100</v>
      </c>
      <c r="I9" s="102">
        <f t="shared" ref="I9:I56" si="0">((C9*H9)+(D9*H9)+(E9*H9)+(F9*H9*2)+(G9*H9*2))</f>
        <v>0</v>
      </c>
    </row>
    <row r="10" spans="1:9" x14ac:dyDescent="0.25">
      <c r="A10" s="77" t="s">
        <v>147</v>
      </c>
      <c r="B10" s="78" t="s">
        <v>70</v>
      </c>
      <c r="C10" s="18">
        <v>0</v>
      </c>
      <c r="D10" s="18">
        <v>0</v>
      </c>
      <c r="E10" s="18">
        <v>0</v>
      </c>
      <c r="F10" s="18">
        <v>0</v>
      </c>
      <c r="G10" s="18">
        <v>0</v>
      </c>
      <c r="H10" s="23">
        <v>100</v>
      </c>
      <c r="I10" s="102">
        <f t="shared" si="0"/>
        <v>0</v>
      </c>
    </row>
    <row r="11" spans="1:9" x14ac:dyDescent="0.25">
      <c r="A11" s="77" t="s">
        <v>148</v>
      </c>
      <c r="B11" s="78" t="s">
        <v>71</v>
      </c>
      <c r="C11" s="18">
        <v>0</v>
      </c>
      <c r="D11" s="18">
        <v>0</v>
      </c>
      <c r="E11" s="18">
        <v>0</v>
      </c>
      <c r="F11" s="18">
        <v>0</v>
      </c>
      <c r="G11" s="18">
        <v>0</v>
      </c>
      <c r="H11" s="23">
        <v>1000</v>
      </c>
      <c r="I11" s="102">
        <f t="shared" si="0"/>
        <v>0</v>
      </c>
    </row>
    <row r="12" spans="1:9" x14ac:dyDescent="0.25">
      <c r="A12" s="77" t="s">
        <v>149</v>
      </c>
      <c r="B12" s="78" t="s">
        <v>72</v>
      </c>
      <c r="C12" s="18">
        <v>0</v>
      </c>
      <c r="D12" s="18">
        <v>0</v>
      </c>
      <c r="E12" s="18">
        <v>0</v>
      </c>
      <c r="F12" s="18">
        <v>0</v>
      </c>
      <c r="G12" s="18">
        <v>0</v>
      </c>
      <c r="H12" s="23">
        <v>1000</v>
      </c>
      <c r="I12" s="102">
        <f t="shared" si="0"/>
        <v>0</v>
      </c>
    </row>
    <row r="13" spans="1:9" x14ac:dyDescent="0.25">
      <c r="A13" s="77" t="s">
        <v>150</v>
      </c>
      <c r="B13" s="78" t="s">
        <v>73</v>
      </c>
      <c r="C13" s="18">
        <v>0</v>
      </c>
      <c r="D13" s="18">
        <v>0</v>
      </c>
      <c r="E13" s="18">
        <v>0</v>
      </c>
      <c r="F13" s="18">
        <v>0</v>
      </c>
      <c r="G13" s="18">
        <v>0</v>
      </c>
      <c r="H13" s="23">
        <v>1000</v>
      </c>
      <c r="I13" s="102">
        <f t="shared" si="0"/>
        <v>0</v>
      </c>
    </row>
    <row r="14" spans="1:9" x14ac:dyDescent="0.25">
      <c r="A14" s="77" t="s">
        <v>151</v>
      </c>
      <c r="B14" s="78" t="s">
        <v>74</v>
      </c>
      <c r="C14" s="18">
        <v>0</v>
      </c>
      <c r="D14" s="18">
        <v>0</v>
      </c>
      <c r="E14" s="18">
        <v>0</v>
      </c>
      <c r="F14" s="18">
        <v>0</v>
      </c>
      <c r="G14" s="18">
        <v>0</v>
      </c>
      <c r="H14" s="23">
        <v>100</v>
      </c>
      <c r="I14" s="102">
        <f t="shared" si="0"/>
        <v>0</v>
      </c>
    </row>
    <row r="15" spans="1:9" x14ac:dyDescent="0.25">
      <c r="A15" s="77" t="s">
        <v>152</v>
      </c>
      <c r="B15" s="78" t="s">
        <v>75</v>
      </c>
      <c r="C15" s="18">
        <v>0</v>
      </c>
      <c r="D15" s="18">
        <v>0</v>
      </c>
      <c r="E15" s="18">
        <v>0</v>
      </c>
      <c r="F15" s="18">
        <v>0</v>
      </c>
      <c r="G15" s="18">
        <v>0</v>
      </c>
      <c r="H15" s="23">
        <v>100</v>
      </c>
      <c r="I15" s="102">
        <f t="shared" si="0"/>
        <v>0</v>
      </c>
    </row>
    <row r="16" spans="1:9" x14ac:dyDescent="0.25">
      <c r="A16" s="77" t="s">
        <v>153</v>
      </c>
      <c r="B16" s="78" t="s">
        <v>76</v>
      </c>
      <c r="C16" s="18">
        <v>0</v>
      </c>
      <c r="D16" s="18">
        <v>0</v>
      </c>
      <c r="E16" s="18">
        <v>0</v>
      </c>
      <c r="F16" s="18">
        <v>0</v>
      </c>
      <c r="G16" s="18">
        <v>0</v>
      </c>
      <c r="H16" s="23">
        <v>100</v>
      </c>
      <c r="I16" s="102">
        <f t="shared" si="0"/>
        <v>0</v>
      </c>
    </row>
    <row r="17" spans="1:9" x14ac:dyDescent="0.25">
      <c r="A17" s="77" t="s">
        <v>154</v>
      </c>
      <c r="B17" s="78" t="s">
        <v>77</v>
      </c>
      <c r="C17" s="18">
        <v>0</v>
      </c>
      <c r="D17" s="18">
        <v>0</v>
      </c>
      <c r="E17" s="18">
        <v>0</v>
      </c>
      <c r="F17" s="18">
        <v>0</v>
      </c>
      <c r="G17" s="18">
        <v>0</v>
      </c>
      <c r="H17" s="23">
        <v>100</v>
      </c>
      <c r="I17" s="102">
        <f t="shared" si="0"/>
        <v>0</v>
      </c>
    </row>
    <row r="18" spans="1:9" x14ac:dyDescent="0.25">
      <c r="A18" s="77" t="s">
        <v>155</v>
      </c>
      <c r="B18" s="78" t="s">
        <v>78</v>
      </c>
      <c r="C18" s="18">
        <v>0</v>
      </c>
      <c r="D18" s="18">
        <v>0</v>
      </c>
      <c r="E18" s="18">
        <v>0</v>
      </c>
      <c r="F18" s="18">
        <v>0</v>
      </c>
      <c r="G18" s="18">
        <v>0</v>
      </c>
      <c r="H18" s="23">
        <v>1000</v>
      </c>
      <c r="I18" s="102">
        <f t="shared" si="0"/>
        <v>0</v>
      </c>
    </row>
    <row r="19" spans="1:9" x14ac:dyDescent="0.25">
      <c r="A19" s="77" t="s">
        <v>156</v>
      </c>
      <c r="B19" s="78" t="s">
        <v>79</v>
      </c>
      <c r="C19" s="18">
        <v>0</v>
      </c>
      <c r="D19" s="18">
        <v>0</v>
      </c>
      <c r="E19" s="18">
        <v>0</v>
      </c>
      <c r="F19" s="18">
        <v>0</v>
      </c>
      <c r="G19" s="18">
        <v>0</v>
      </c>
      <c r="H19" s="23">
        <v>1000</v>
      </c>
      <c r="I19" s="102">
        <f t="shared" si="0"/>
        <v>0</v>
      </c>
    </row>
    <row r="20" spans="1:9" x14ac:dyDescent="0.25">
      <c r="A20" s="77" t="s">
        <v>157</v>
      </c>
      <c r="B20" s="78" t="s">
        <v>80</v>
      </c>
      <c r="C20" s="18">
        <v>0</v>
      </c>
      <c r="D20" s="18">
        <v>0</v>
      </c>
      <c r="E20" s="18">
        <v>0</v>
      </c>
      <c r="F20" s="18">
        <v>0</v>
      </c>
      <c r="G20" s="18">
        <v>0</v>
      </c>
      <c r="H20" s="23">
        <v>100</v>
      </c>
      <c r="I20" s="102">
        <f t="shared" si="0"/>
        <v>0</v>
      </c>
    </row>
    <row r="21" spans="1:9" x14ac:dyDescent="0.25">
      <c r="A21" s="77" t="s">
        <v>158</v>
      </c>
      <c r="B21" s="78" t="s">
        <v>20</v>
      </c>
      <c r="C21" s="18">
        <v>0</v>
      </c>
      <c r="D21" s="18">
        <v>0</v>
      </c>
      <c r="E21" s="18">
        <v>0</v>
      </c>
      <c r="F21" s="18">
        <v>0</v>
      </c>
      <c r="G21" s="18">
        <v>0</v>
      </c>
      <c r="H21" s="23">
        <v>100</v>
      </c>
      <c r="I21" s="102">
        <f t="shared" si="0"/>
        <v>0</v>
      </c>
    </row>
    <row r="22" spans="1:9" x14ac:dyDescent="0.25">
      <c r="A22" s="77" t="s">
        <v>159</v>
      </c>
      <c r="B22" s="78" t="s">
        <v>81</v>
      </c>
      <c r="C22" s="18">
        <v>0</v>
      </c>
      <c r="D22" s="18">
        <v>0</v>
      </c>
      <c r="E22" s="18">
        <v>0</v>
      </c>
      <c r="F22" s="18">
        <v>0</v>
      </c>
      <c r="G22" s="18">
        <v>0</v>
      </c>
      <c r="H22" s="23">
        <v>100</v>
      </c>
      <c r="I22" s="102">
        <f t="shared" si="0"/>
        <v>0</v>
      </c>
    </row>
    <row r="23" spans="1:9" x14ac:dyDescent="0.25">
      <c r="A23" s="77" t="s">
        <v>160</v>
      </c>
      <c r="B23" s="78" t="s">
        <v>82</v>
      </c>
      <c r="C23" s="18">
        <v>0</v>
      </c>
      <c r="D23" s="18">
        <v>0</v>
      </c>
      <c r="E23" s="18">
        <v>0</v>
      </c>
      <c r="F23" s="18">
        <v>0</v>
      </c>
      <c r="G23" s="18">
        <v>0</v>
      </c>
      <c r="H23" s="23">
        <v>1000</v>
      </c>
      <c r="I23" s="102">
        <f t="shared" si="0"/>
        <v>0</v>
      </c>
    </row>
    <row r="24" spans="1:9" x14ac:dyDescent="0.25">
      <c r="A24" s="77" t="s">
        <v>161</v>
      </c>
      <c r="B24" s="78" t="s">
        <v>83</v>
      </c>
      <c r="C24" s="18">
        <v>0</v>
      </c>
      <c r="D24" s="18">
        <v>0</v>
      </c>
      <c r="E24" s="18">
        <v>0</v>
      </c>
      <c r="F24" s="18">
        <v>0</v>
      </c>
      <c r="G24" s="18">
        <v>0</v>
      </c>
      <c r="H24" s="23">
        <v>1000</v>
      </c>
      <c r="I24" s="102">
        <f t="shared" si="0"/>
        <v>0</v>
      </c>
    </row>
    <row r="25" spans="1:9" x14ac:dyDescent="0.25">
      <c r="A25" s="77" t="s">
        <v>162</v>
      </c>
      <c r="B25" s="78" t="s">
        <v>84</v>
      </c>
      <c r="C25" s="18">
        <v>0</v>
      </c>
      <c r="D25" s="18">
        <v>0</v>
      </c>
      <c r="E25" s="18">
        <v>0</v>
      </c>
      <c r="F25" s="18">
        <v>0</v>
      </c>
      <c r="G25" s="18">
        <v>0</v>
      </c>
      <c r="H25" s="23">
        <v>1000</v>
      </c>
      <c r="I25" s="102">
        <f t="shared" si="0"/>
        <v>0</v>
      </c>
    </row>
    <row r="26" spans="1:9" x14ac:dyDescent="0.25">
      <c r="A26" s="77" t="s">
        <v>163</v>
      </c>
      <c r="B26" s="78" t="s">
        <v>85</v>
      </c>
      <c r="C26" s="18">
        <v>0</v>
      </c>
      <c r="D26" s="18">
        <v>0</v>
      </c>
      <c r="E26" s="18">
        <v>0</v>
      </c>
      <c r="F26" s="18">
        <v>0</v>
      </c>
      <c r="G26" s="18">
        <v>0</v>
      </c>
      <c r="H26" s="23">
        <v>100</v>
      </c>
      <c r="I26" s="102">
        <f t="shared" si="0"/>
        <v>0</v>
      </c>
    </row>
    <row r="27" spans="1:9" x14ac:dyDescent="0.25">
      <c r="A27" s="77" t="s">
        <v>164</v>
      </c>
      <c r="B27" s="78" t="s">
        <v>86</v>
      </c>
      <c r="C27" s="18">
        <v>0</v>
      </c>
      <c r="D27" s="18">
        <v>0</v>
      </c>
      <c r="E27" s="18">
        <v>0</v>
      </c>
      <c r="F27" s="18">
        <v>0</v>
      </c>
      <c r="G27" s="18">
        <v>0</v>
      </c>
      <c r="H27" s="23">
        <v>100</v>
      </c>
      <c r="I27" s="102">
        <f t="shared" si="0"/>
        <v>0</v>
      </c>
    </row>
    <row r="28" spans="1:9" x14ac:dyDescent="0.25">
      <c r="A28" s="77" t="s">
        <v>165</v>
      </c>
      <c r="B28" s="78" t="s">
        <v>87</v>
      </c>
      <c r="C28" s="18">
        <v>0</v>
      </c>
      <c r="D28" s="18">
        <v>0</v>
      </c>
      <c r="E28" s="18">
        <v>0</v>
      </c>
      <c r="F28" s="18">
        <v>0</v>
      </c>
      <c r="G28" s="18">
        <v>0</v>
      </c>
      <c r="H28" s="23">
        <v>100</v>
      </c>
      <c r="I28" s="102">
        <f t="shared" si="0"/>
        <v>0</v>
      </c>
    </row>
    <row r="29" spans="1:9" x14ac:dyDescent="0.25">
      <c r="A29" s="77" t="s">
        <v>166</v>
      </c>
      <c r="B29" s="78" t="s">
        <v>21</v>
      </c>
      <c r="C29" s="18">
        <v>0</v>
      </c>
      <c r="D29" s="18">
        <v>0</v>
      </c>
      <c r="E29" s="18">
        <v>0</v>
      </c>
      <c r="F29" s="18">
        <v>0</v>
      </c>
      <c r="G29" s="18">
        <v>0</v>
      </c>
      <c r="H29" s="23">
        <v>100</v>
      </c>
      <c r="I29" s="102">
        <f t="shared" si="0"/>
        <v>0</v>
      </c>
    </row>
    <row r="30" spans="1:9" x14ac:dyDescent="0.25">
      <c r="A30" s="77" t="s">
        <v>167</v>
      </c>
      <c r="B30" s="78" t="s">
        <v>88</v>
      </c>
      <c r="C30" s="18">
        <v>0</v>
      </c>
      <c r="D30" s="18">
        <v>0</v>
      </c>
      <c r="E30" s="18">
        <v>0</v>
      </c>
      <c r="F30" s="18">
        <v>0</v>
      </c>
      <c r="G30" s="18">
        <v>0</v>
      </c>
      <c r="H30" s="23">
        <v>100</v>
      </c>
      <c r="I30" s="102">
        <f t="shared" si="0"/>
        <v>0</v>
      </c>
    </row>
    <row r="31" spans="1:9" x14ac:dyDescent="0.25">
      <c r="A31" s="77" t="s">
        <v>168</v>
      </c>
      <c r="B31" s="78" t="s">
        <v>89</v>
      </c>
      <c r="C31" s="18">
        <v>0</v>
      </c>
      <c r="D31" s="18">
        <v>0</v>
      </c>
      <c r="E31" s="18">
        <v>0</v>
      </c>
      <c r="F31" s="18">
        <v>0</v>
      </c>
      <c r="G31" s="18">
        <v>0</v>
      </c>
      <c r="H31" s="23">
        <v>100</v>
      </c>
      <c r="I31" s="102">
        <f t="shared" si="0"/>
        <v>0</v>
      </c>
    </row>
    <row r="32" spans="1:9" x14ac:dyDescent="0.25">
      <c r="A32" s="77" t="s">
        <v>169</v>
      </c>
      <c r="B32" s="78" t="s">
        <v>90</v>
      </c>
      <c r="C32" s="18">
        <v>0</v>
      </c>
      <c r="D32" s="18">
        <v>0</v>
      </c>
      <c r="E32" s="18">
        <v>0</v>
      </c>
      <c r="F32" s="18">
        <v>0</v>
      </c>
      <c r="G32" s="18">
        <v>0</v>
      </c>
      <c r="H32" s="23">
        <v>100</v>
      </c>
      <c r="I32" s="102">
        <f t="shared" si="0"/>
        <v>0</v>
      </c>
    </row>
    <row r="33" spans="1:9" ht="15.75" customHeight="1" x14ac:dyDescent="0.25">
      <c r="A33" s="77" t="s">
        <v>170</v>
      </c>
      <c r="B33" s="78" t="s">
        <v>22</v>
      </c>
      <c r="C33" s="18">
        <v>0</v>
      </c>
      <c r="D33" s="18">
        <v>0</v>
      </c>
      <c r="E33" s="18">
        <v>0</v>
      </c>
      <c r="F33" s="18">
        <v>0</v>
      </c>
      <c r="G33" s="18">
        <v>0</v>
      </c>
      <c r="H33" s="23">
        <v>100</v>
      </c>
      <c r="I33" s="102">
        <f t="shared" si="0"/>
        <v>0</v>
      </c>
    </row>
    <row r="34" spans="1:9" ht="17.25" customHeight="1" x14ac:dyDescent="0.25">
      <c r="A34" s="77" t="s">
        <v>171</v>
      </c>
      <c r="B34" s="78" t="s">
        <v>91</v>
      </c>
      <c r="C34" s="18">
        <v>0</v>
      </c>
      <c r="D34" s="18">
        <v>0</v>
      </c>
      <c r="E34" s="18">
        <v>0</v>
      </c>
      <c r="F34" s="18">
        <v>0</v>
      </c>
      <c r="G34" s="18">
        <v>0</v>
      </c>
      <c r="H34" s="23">
        <v>100</v>
      </c>
      <c r="I34" s="102">
        <f t="shared" si="0"/>
        <v>0</v>
      </c>
    </row>
    <row r="35" spans="1:9" x14ac:dyDescent="0.25">
      <c r="A35" s="77" t="s">
        <v>172</v>
      </c>
      <c r="B35" s="78" t="s">
        <v>92</v>
      </c>
      <c r="C35" s="18">
        <v>0</v>
      </c>
      <c r="D35" s="18">
        <v>0</v>
      </c>
      <c r="E35" s="18">
        <v>0</v>
      </c>
      <c r="F35" s="18">
        <v>0</v>
      </c>
      <c r="G35" s="18">
        <v>0</v>
      </c>
      <c r="H35" s="23">
        <v>100</v>
      </c>
      <c r="I35" s="102">
        <f t="shared" si="0"/>
        <v>0</v>
      </c>
    </row>
    <row r="36" spans="1:9" x14ac:dyDescent="0.25">
      <c r="A36" s="77" t="s">
        <v>173</v>
      </c>
      <c r="B36" s="78" t="s">
        <v>93</v>
      </c>
      <c r="C36" s="18">
        <v>0</v>
      </c>
      <c r="D36" s="18">
        <v>0</v>
      </c>
      <c r="E36" s="18">
        <v>0</v>
      </c>
      <c r="F36" s="18">
        <v>0</v>
      </c>
      <c r="G36" s="18">
        <v>0</v>
      </c>
      <c r="H36" s="23">
        <v>100</v>
      </c>
      <c r="I36" s="102">
        <f t="shared" si="0"/>
        <v>0</v>
      </c>
    </row>
    <row r="37" spans="1:9" x14ac:dyDescent="0.25">
      <c r="A37" s="77" t="s">
        <v>174</v>
      </c>
      <c r="B37" s="78" t="s">
        <v>94</v>
      </c>
      <c r="C37" s="18">
        <v>0</v>
      </c>
      <c r="D37" s="18">
        <v>0</v>
      </c>
      <c r="E37" s="18">
        <v>0</v>
      </c>
      <c r="F37" s="18">
        <v>0</v>
      </c>
      <c r="G37" s="18">
        <v>0</v>
      </c>
      <c r="H37" s="23">
        <v>100</v>
      </c>
      <c r="I37" s="102">
        <f t="shared" si="0"/>
        <v>0</v>
      </c>
    </row>
    <row r="38" spans="1:9" x14ac:dyDescent="0.25">
      <c r="A38" s="77" t="s">
        <v>175</v>
      </c>
      <c r="B38" s="78" t="s">
        <v>23</v>
      </c>
      <c r="C38" s="18">
        <v>0</v>
      </c>
      <c r="D38" s="18">
        <v>0</v>
      </c>
      <c r="E38" s="18">
        <v>0</v>
      </c>
      <c r="F38" s="18">
        <v>0</v>
      </c>
      <c r="G38" s="18">
        <v>0</v>
      </c>
      <c r="H38" s="23">
        <v>500</v>
      </c>
      <c r="I38" s="102">
        <f t="shared" si="0"/>
        <v>0</v>
      </c>
    </row>
    <row r="39" spans="1:9" x14ac:dyDescent="0.25">
      <c r="A39" s="77" t="s">
        <v>176</v>
      </c>
      <c r="B39" s="78" t="s">
        <v>24</v>
      </c>
      <c r="C39" s="18">
        <v>0</v>
      </c>
      <c r="D39" s="18">
        <v>0</v>
      </c>
      <c r="E39" s="18">
        <v>0</v>
      </c>
      <c r="F39" s="18">
        <v>0</v>
      </c>
      <c r="G39" s="18">
        <v>0</v>
      </c>
      <c r="H39" s="23">
        <v>1000</v>
      </c>
      <c r="I39" s="102">
        <f t="shared" si="0"/>
        <v>0</v>
      </c>
    </row>
    <row r="40" spans="1:9" x14ac:dyDescent="0.25">
      <c r="A40" s="77" t="s">
        <v>177</v>
      </c>
      <c r="B40" s="78" t="s">
        <v>25</v>
      </c>
      <c r="C40" s="18">
        <v>0</v>
      </c>
      <c r="D40" s="18">
        <v>0</v>
      </c>
      <c r="E40" s="18">
        <v>0</v>
      </c>
      <c r="F40" s="18">
        <v>0</v>
      </c>
      <c r="G40" s="18">
        <v>0</v>
      </c>
      <c r="H40" s="23">
        <v>100</v>
      </c>
      <c r="I40" s="102">
        <f t="shared" si="0"/>
        <v>0</v>
      </c>
    </row>
    <row r="41" spans="1:9" x14ac:dyDescent="0.25">
      <c r="A41" s="77" t="s">
        <v>178</v>
      </c>
      <c r="B41" s="78" t="s">
        <v>95</v>
      </c>
      <c r="C41" s="18">
        <v>0</v>
      </c>
      <c r="D41" s="18">
        <v>0</v>
      </c>
      <c r="E41" s="18">
        <v>0</v>
      </c>
      <c r="F41" s="18">
        <v>0</v>
      </c>
      <c r="G41" s="18">
        <v>0</v>
      </c>
      <c r="H41" s="23">
        <v>100</v>
      </c>
      <c r="I41" s="102">
        <f t="shared" si="0"/>
        <v>0</v>
      </c>
    </row>
    <row r="42" spans="1:9" x14ac:dyDescent="0.25">
      <c r="A42" s="77" t="s">
        <v>179</v>
      </c>
      <c r="B42" s="78" t="s">
        <v>26</v>
      </c>
      <c r="C42" s="18">
        <v>0</v>
      </c>
      <c r="D42" s="18">
        <v>0</v>
      </c>
      <c r="E42" s="18">
        <v>0</v>
      </c>
      <c r="F42" s="18">
        <v>0</v>
      </c>
      <c r="G42" s="18">
        <v>0</v>
      </c>
      <c r="H42" s="23">
        <v>100</v>
      </c>
      <c r="I42" s="102">
        <f t="shared" si="0"/>
        <v>0</v>
      </c>
    </row>
    <row r="43" spans="1:9" x14ac:dyDescent="0.25">
      <c r="A43" s="77" t="s">
        <v>180</v>
      </c>
      <c r="B43" s="78" t="s">
        <v>27</v>
      </c>
      <c r="C43" s="18">
        <v>0</v>
      </c>
      <c r="D43" s="18">
        <v>0</v>
      </c>
      <c r="E43" s="18">
        <v>0</v>
      </c>
      <c r="F43" s="18">
        <v>0</v>
      </c>
      <c r="G43" s="18">
        <v>0</v>
      </c>
      <c r="H43" s="23">
        <v>100</v>
      </c>
      <c r="I43" s="102">
        <f t="shared" si="0"/>
        <v>0</v>
      </c>
    </row>
    <row r="44" spans="1:9" x14ac:dyDescent="0.25">
      <c r="A44" s="77" t="s">
        <v>181</v>
      </c>
      <c r="B44" s="78" t="s">
        <v>28</v>
      </c>
      <c r="C44" s="18">
        <v>0</v>
      </c>
      <c r="D44" s="18">
        <v>0</v>
      </c>
      <c r="E44" s="18">
        <v>0</v>
      </c>
      <c r="F44" s="18">
        <v>0</v>
      </c>
      <c r="G44" s="18">
        <v>0</v>
      </c>
      <c r="H44" s="23">
        <v>1500</v>
      </c>
      <c r="I44" s="102">
        <f t="shared" si="0"/>
        <v>0</v>
      </c>
    </row>
    <row r="45" spans="1:9" x14ac:dyDescent="0.25">
      <c r="A45" s="77" t="s">
        <v>182</v>
      </c>
      <c r="B45" s="78" t="s">
        <v>29</v>
      </c>
      <c r="C45" s="18">
        <v>0</v>
      </c>
      <c r="D45" s="18">
        <v>0</v>
      </c>
      <c r="E45" s="18">
        <v>0</v>
      </c>
      <c r="F45" s="18">
        <v>0</v>
      </c>
      <c r="G45" s="18">
        <v>0</v>
      </c>
      <c r="H45" s="23">
        <v>1500</v>
      </c>
      <c r="I45" s="102">
        <f t="shared" si="0"/>
        <v>0</v>
      </c>
    </row>
    <row r="46" spans="1:9" x14ac:dyDescent="0.25">
      <c r="A46" s="77" t="s">
        <v>183</v>
      </c>
      <c r="B46" s="78" t="s">
        <v>30</v>
      </c>
      <c r="C46" s="18">
        <v>0</v>
      </c>
      <c r="D46" s="18">
        <v>0</v>
      </c>
      <c r="E46" s="18">
        <v>0</v>
      </c>
      <c r="F46" s="18">
        <v>0</v>
      </c>
      <c r="G46" s="18">
        <v>0</v>
      </c>
      <c r="H46" s="23">
        <v>1000</v>
      </c>
      <c r="I46" s="102">
        <f t="shared" si="0"/>
        <v>0</v>
      </c>
    </row>
    <row r="47" spans="1:9" x14ac:dyDescent="0.25">
      <c r="A47" s="77" t="s">
        <v>184</v>
      </c>
      <c r="B47" s="78" t="s">
        <v>31</v>
      </c>
      <c r="C47" s="18">
        <v>0</v>
      </c>
      <c r="D47" s="18">
        <v>0</v>
      </c>
      <c r="E47" s="18">
        <v>0</v>
      </c>
      <c r="F47" s="18">
        <v>0</v>
      </c>
      <c r="G47" s="18">
        <v>0</v>
      </c>
      <c r="H47" s="23">
        <v>100</v>
      </c>
      <c r="I47" s="102">
        <f t="shared" si="0"/>
        <v>0</v>
      </c>
    </row>
    <row r="48" spans="1:9" x14ac:dyDescent="0.25">
      <c r="A48" s="77" t="s">
        <v>185</v>
      </c>
      <c r="B48" s="78" t="s">
        <v>96</v>
      </c>
      <c r="C48" s="18">
        <v>0</v>
      </c>
      <c r="D48" s="18">
        <v>0</v>
      </c>
      <c r="E48" s="18">
        <v>0</v>
      </c>
      <c r="F48" s="18">
        <v>0</v>
      </c>
      <c r="G48" s="18">
        <v>0</v>
      </c>
      <c r="H48" s="23">
        <v>100</v>
      </c>
      <c r="I48" s="102">
        <f t="shared" si="0"/>
        <v>0</v>
      </c>
    </row>
    <row r="49" spans="1:9" x14ac:dyDescent="0.25">
      <c r="A49" s="77" t="s">
        <v>186</v>
      </c>
      <c r="B49" s="78" t="s">
        <v>97</v>
      </c>
      <c r="C49" s="18">
        <v>0</v>
      </c>
      <c r="D49" s="18">
        <v>0</v>
      </c>
      <c r="E49" s="18">
        <v>0</v>
      </c>
      <c r="F49" s="18">
        <v>0</v>
      </c>
      <c r="G49" s="18">
        <v>0</v>
      </c>
      <c r="H49" s="23">
        <v>100</v>
      </c>
      <c r="I49" s="102">
        <f t="shared" si="0"/>
        <v>0</v>
      </c>
    </row>
    <row r="50" spans="1:9" x14ac:dyDescent="0.25">
      <c r="A50" s="77" t="s">
        <v>189</v>
      </c>
      <c r="B50" s="78" t="s">
        <v>98</v>
      </c>
      <c r="C50" s="18">
        <v>0</v>
      </c>
      <c r="D50" s="18">
        <v>0</v>
      </c>
      <c r="E50" s="18">
        <v>0</v>
      </c>
      <c r="F50" s="18">
        <v>0</v>
      </c>
      <c r="G50" s="18">
        <v>0</v>
      </c>
      <c r="H50" s="23">
        <v>100</v>
      </c>
      <c r="I50" s="102">
        <f t="shared" si="0"/>
        <v>0</v>
      </c>
    </row>
    <row r="51" spans="1:9" x14ac:dyDescent="0.25">
      <c r="A51" s="77" t="s">
        <v>187</v>
      </c>
      <c r="B51" s="78" t="s">
        <v>99</v>
      </c>
      <c r="C51" s="18">
        <v>0</v>
      </c>
      <c r="D51" s="18">
        <v>0</v>
      </c>
      <c r="E51" s="18">
        <v>0</v>
      </c>
      <c r="F51" s="18">
        <v>0</v>
      </c>
      <c r="G51" s="18">
        <v>0</v>
      </c>
      <c r="H51" s="23">
        <v>100</v>
      </c>
      <c r="I51" s="102">
        <f t="shared" si="0"/>
        <v>0</v>
      </c>
    </row>
    <row r="52" spans="1:9" x14ac:dyDescent="0.25">
      <c r="A52" s="77" t="s">
        <v>188</v>
      </c>
      <c r="B52" s="78" t="s">
        <v>100</v>
      </c>
      <c r="C52" s="18">
        <v>0</v>
      </c>
      <c r="D52" s="18">
        <v>0</v>
      </c>
      <c r="E52" s="18">
        <v>0</v>
      </c>
      <c r="F52" s="18">
        <v>0</v>
      </c>
      <c r="G52" s="18">
        <v>0</v>
      </c>
      <c r="H52" s="23">
        <v>100</v>
      </c>
      <c r="I52" s="102">
        <f t="shared" si="0"/>
        <v>0</v>
      </c>
    </row>
    <row r="53" spans="1:9" x14ac:dyDescent="0.25">
      <c r="A53" s="77" t="s">
        <v>190</v>
      </c>
      <c r="B53" s="78" t="s">
        <v>101</v>
      </c>
      <c r="C53" s="18">
        <v>0</v>
      </c>
      <c r="D53" s="18">
        <v>0</v>
      </c>
      <c r="E53" s="18">
        <v>0</v>
      </c>
      <c r="F53" s="18">
        <v>0</v>
      </c>
      <c r="G53" s="18">
        <v>0</v>
      </c>
      <c r="H53" s="23">
        <v>100</v>
      </c>
      <c r="I53" s="102">
        <f t="shared" si="0"/>
        <v>0</v>
      </c>
    </row>
    <row r="54" spans="1:9" x14ac:dyDescent="0.25">
      <c r="A54" s="77" t="s">
        <v>191</v>
      </c>
      <c r="B54" s="78" t="s">
        <v>102</v>
      </c>
      <c r="C54" s="18">
        <v>0</v>
      </c>
      <c r="D54" s="18">
        <v>0</v>
      </c>
      <c r="E54" s="18">
        <v>0</v>
      </c>
      <c r="F54" s="18">
        <v>0</v>
      </c>
      <c r="G54" s="18">
        <v>0</v>
      </c>
      <c r="H54" s="23">
        <v>100</v>
      </c>
      <c r="I54" s="102">
        <f t="shared" si="0"/>
        <v>0</v>
      </c>
    </row>
    <row r="55" spans="1:9" x14ac:dyDescent="0.25">
      <c r="A55" s="77" t="s">
        <v>192</v>
      </c>
      <c r="B55" s="78" t="s">
        <v>103</v>
      </c>
      <c r="C55" s="18">
        <v>0</v>
      </c>
      <c r="D55" s="18">
        <v>0</v>
      </c>
      <c r="E55" s="18">
        <v>0</v>
      </c>
      <c r="F55" s="18">
        <v>0</v>
      </c>
      <c r="G55" s="18">
        <v>0</v>
      </c>
      <c r="H55" s="23">
        <v>1000</v>
      </c>
      <c r="I55" s="102">
        <f t="shared" si="0"/>
        <v>0</v>
      </c>
    </row>
    <row r="56" spans="1:9" x14ac:dyDescent="0.25">
      <c r="A56" s="77" t="s">
        <v>193</v>
      </c>
      <c r="B56" s="78" t="s">
        <v>104</v>
      </c>
      <c r="C56" s="18">
        <v>0</v>
      </c>
      <c r="D56" s="18">
        <v>0</v>
      </c>
      <c r="E56" s="18">
        <v>0</v>
      </c>
      <c r="F56" s="18">
        <v>0</v>
      </c>
      <c r="G56" s="18">
        <v>0</v>
      </c>
      <c r="H56" s="23">
        <v>5000</v>
      </c>
      <c r="I56" s="102">
        <f t="shared" si="0"/>
        <v>0</v>
      </c>
    </row>
    <row r="57" spans="1:9" x14ac:dyDescent="0.25">
      <c r="A57" s="77" t="s">
        <v>194</v>
      </c>
      <c r="B57" s="78" t="s">
        <v>105</v>
      </c>
      <c r="C57" s="18">
        <v>0</v>
      </c>
      <c r="D57" s="18">
        <v>0</v>
      </c>
      <c r="E57" s="18">
        <v>0</v>
      </c>
      <c r="F57" s="18">
        <v>0</v>
      </c>
      <c r="G57" s="18">
        <v>0</v>
      </c>
      <c r="H57" s="23">
        <v>1000</v>
      </c>
      <c r="I57" s="102">
        <f>((C57*H57)+(D57*H57)+(E57*H57)+(F57*H57*2)+(G57*H57*2))</f>
        <v>0</v>
      </c>
    </row>
    <row r="58" spans="1:9" x14ac:dyDescent="0.25">
      <c r="A58" s="77" t="s">
        <v>195</v>
      </c>
      <c r="B58" s="78" t="s">
        <v>106</v>
      </c>
      <c r="C58" s="18">
        <v>0</v>
      </c>
      <c r="D58" s="18">
        <v>0</v>
      </c>
      <c r="E58" s="18">
        <v>0</v>
      </c>
      <c r="F58" s="18">
        <v>0</v>
      </c>
      <c r="G58" s="18">
        <v>0</v>
      </c>
      <c r="H58" s="23">
        <v>1500</v>
      </c>
      <c r="I58" s="102">
        <f t="shared" ref="I58:I118" si="1">((C58*H58)+(D58*H58)+(E58*H58)+(F58*H58*2)+(G58*H58*2))</f>
        <v>0</v>
      </c>
    </row>
    <row r="59" spans="1:9" x14ac:dyDescent="0.25">
      <c r="A59" s="77" t="s">
        <v>196</v>
      </c>
      <c r="B59" s="78" t="s">
        <v>107</v>
      </c>
      <c r="C59" s="18">
        <v>0</v>
      </c>
      <c r="D59" s="18">
        <v>0</v>
      </c>
      <c r="E59" s="18">
        <v>0</v>
      </c>
      <c r="F59" s="18">
        <v>0</v>
      </c>
      <c r="G59" s="18">
        <v>0</v>
      </c>
      <c r="H59" s="23">
        <v>1000</v>
      </c>
      <c r="I59" s="102">
        <f t="shared" si="1"/>
        <v>0</v>
      </c>
    </row>
    <row r="60" spans="1:9" x14ac:dyDescent="0.25">
      <c r="A60" s="77" t="s">
        <v>197</v>
      </c>
      <c r="B60" s="78" t="s">
        <v>108</v>
      </c>
      <c r="C60" s="18">
        <v>0</v>
      </c>
      <c r="D60" s="18">
        <v>0</v>
      </c>
      <c r="E60" s="18">
        <v>0</v>
      </c>
      <c r="F60" s="18">
        <v>0</v>
      </c>
      <c r="G60" s="18">
        <v>0</v>
      </c>
      <c r="H60" s="23">
        <v>100</v>
      </c>
      <c r="I60" s="102">
        <f t="shared" si="1"/>
        <v>0</v>
      </c>
    </row>
    <row r="61" spans="1:9" x14ac:dyDescent="0.25">
      <c r="A61" s="77" t="s">
        <v>198</v>
      </c>
      <c r="B61" s="78" t="s">
        <v>109</v>
      </c>
      <c r="C61" s="18">
        <v>0</v>
      </c>
      <c r="D61" s="18">
        <v>0</v>
      </c>
      <c r="E61" s="18">
        <v>0</v>
      </c>
      <c r="F61" s="18">
        <v>0</v>
      </c>
      <c r="G61" s="18">
        <v>0</v>
      </c>
      <c r="H61" s="23">
        <v>100</v>
      </c>
      <c r="I61" s="102">
        <f t="shared" si="1"/>
        <v>0</v>
      </c>
    </row>
    <row r="62" spans="1:9" x14ac:dyDescent="0.25">
      <c r="A62" s="77" t="s">
        <v>199</v>
      </c>
      <c r="B62" s="78" t="s">
        <v>110</v>
      </c>
      <c r="C62" s="18">
        <v>0</v>
      </c>
      <c r="D62" s="18">
        <v>0</v>
      </c>
      <c r="E62" s="18">
        <v>0</v>
      </c>
      <c r="F62" s="18">
        <v>0</v>
      </c>
      <c r="G62" s="18">
        <v>0</v>
      </c>
      <c r="H62" s="23">
        <v>100</v>
      </c>
      <c r="I62" s="102">
        <f t="shared" si="1"/>
        <v>0</v>
      </c>
    </row>
    <row r="63" spans="1:9" x14ac:dyDescent="0.25">
      <c r="A63" s="77" t="s">
        <v>200</v>
      </c>
      <c r="B63" s="78" t="s">
        <v>111</v>
      </c>
      <c r="C63" s="18">
        <v>0</v>
      </c>
      <c r="D63" s="18">
        <v>0</v>
      </c>
      <c r="E63" s="18">
        <v>0</v>
      </c>
      <c r="F63" s="18">
        <v>0</v>
      </c>
      <c r="G63" s="18">
        <v>0</v>
      </c>
      <c r="H63" s="23">
        <v>100</v>
      </c>
      <c r="I63" s="102">
        <f t="shared" si="1"/>
        <v>0</v>
      </c>
    </row>
    <row r="64" spans="1:9" x14ac:dyDescent="0.25">
      <c r="A64" s="77" t="s">
        <v>201</v>
      </c>
      <c r="B64" s="78" t="s">
        <v>112</v>
      </c>
      <c r="C64" s="18">
        <v>0</v>
      </c>
      <c r="D64" s="18">
        <v>0</v>
      </c>
      <c r="E64" s="18">
        <v>0</v>
      </c>
      <c r="F64" s="18">
        <v>0</v>
      </c>
      <c r="G64" s="18">
        <v>0</v>
      </c>
      <c r="H64" s="23">
        <v>100</v>
      </c>
      <c r="I64" s="102">
        <f t="shared" si="1"/>
        <v>0</v>
      </c>
    </row>
    <row r="65" spans="1:9" x14ac:dyDescent="0.25">
      <c r="A65" s="77" t="s">
        <v>202</v>
      </c>
      <c r="B65" s="78" t="s">
        <v>113</v>
      </c>
      <c r="C65" s="18">
        <v>0</v>
      </c>
      <c r="D65" s="18">
        <v>0</v>
      </c>
      <c r="E65" s="18">
        <v>0</v>
      </c>
      <c r="F65" s="18">
        <v>0</v>
      </c>
      <c r="G65" s="18">
        <v>0</v>
      </c>
      <c r="H65" s="23">
        <v>100</v>
      </c>
      <c r="I65" s="102">
        <f t="shared" si="1"/>
        <v>0</v>
      </c>
    </row>
    <row r="66" spans="1:9" x14ac:dyDescent="0.25">
      <c r="A66" s="77" t="s">
        <v>203</v>
      </c>
      <c r="B66" s="78" t="s">
        <v>114</v>
      </c>
      <c r="C66" s="18">
        <v>0</v>
      </c>
      <c r="D66" s="18">
        <v>0</v>
      </c>
      <c r="E66" s="18">
        <v>0</v>
      </c>
      <c r="F66" s="18">
        <v>0</v>
      </c>
      <c r="G66" s="18">
        <v>0</v>
      </c>
      <c r="H66" s="23">
        <v>100</v>
      </c>
      <c r="I66" s="102">
        <f t="shared" si="1"/>
        <v>0</v>
      </c>
    </row>
    <row r="67" spans="1:9" x14ac:dyDescent="0.25">
      <c r="A67" s="77" t="s">
        <v>204</v>
      </c>
      <c r="B67" s="78" t="s">
        <v>115</v>
      </c>
      <c r="C67" s="18">
        <v>0</v>
      </c>
      <c r="D67" s="18">
        <v>0</v>
      </c>
      <c r="E67" s="18">
        <v>0</v>
      </c>
      <c r="F67" s="18">
        <v>0</v>
      </c>
      <c r="G67" s="18">
        <v>0</v>
      </c>
      <c r="H67" s="23">
        <v>1000</v>
      </c>
      <c r="I67" s="102">
        <f t="shared" si="1"/>
        <v>0</v>
      </c>
    </row>
    <row r="68" spans="1:9" x14ac:dyDescent="0.25">
      <c r="A68" s="77" t="s">
        <v>205</v>
      </c>
      <c r="B68" s="78" t="s">
        <v>116</v>
      </c>
      <c r="C68" s="18">
        <v>0</v>
      </c>
      <c r="D68" s="18">
        <v>0</v>
      </c>
      <c r="E68" s="18">
        <v>0</v>
      </c>
      <c r="F68" s="18">
        <v>0</v>
      </c>
      <c r="G68" s="18">
        <v>0</v>
      </c>
      <c r="H68" s="23">
        <v>1000</v>
      </c>
      <c r="I68" s="102">
        <f t="shared" si="1"/>
        <v>0</v>
      </c>
    </row>
    <row r="69" spans="1:9" x14ac:dyDescent="0.25">
      <c r="A69" s="77" t="s">
        <v>206</v>
      </c>
      <c r="B69" s="78" t="s">
        <v>117</v>
      </c>
      <c r="C69" s="18">
        <v>0</v>
      </c>
      <c r="D69" s="18">
        <v>0</v>
      </c>
      <c r="E69" s="18">
        <v>0</v>
      </c>
      <c r="F69" s="18">
        <v>0</v>
      </c>
      <c r="G69" s="18">
        <v>0</v>
      </c>
      <c r="H69" s="23">
        <v>1000</v>
      </c>
      <c r="I69" s="102">
        <f t="shared" si="1"/>
        <v>0</v>
      </c>
    </row>
    <row r="70" spans="1:9" x14ac:dyDescent="0.25">
      <c r="A70" s="77" t="s">
        <v>207</v>
      </c>
      <c r="B70" s="78" t="s">
        <v>118</v>
      </c>
      <c r="C70" s="18">
        <v>0</v>
      </c>
      <c r="D70" s="18">
        <v>0</v>
      </c>
      <c r="E70" s="18">
        <v>0</v>
      </c>
      <c r="F70" s="18">
        <v>0</v>
      </c>
      <c r="G70" s="18">
        <v>0</v>
      </c>
      <c r="H70" s="23">
        <v>1000</v>
      </c>
      <c r="I70" s="102">
        <f t="shared" si="1"/>
        <v>0</v>
      </c>
    </row>
    <row r="71" spans="1:9" x14ac:dyDescent="0.25">
      <c r="A71" s="77" t="s">
        <v>208</v>
      </c>
      <c r="B71" s="78" t="s">
        <v>119</v>
      </c>
      <c r="C71" s="18">
        <v>0</v>
      </c>
      <c r="D71" s="18">
        <v>0</v>
      </c>
      <c r="E71" s="18">
        <v>0</v>
      </c>
      <c r="F71" s="18">
        <v>0</v>
      </c>
      <c r="G71" s="18">
        <v>0</v>
      </c>
      <c r="H71" s="23">
        <v>100</v>
      </c>
      <c r="I71" s="102">
        <f t="shared" si="1"/>
        <v>0</v>
      </c>
    </row>
    <row r="72" spans="1:9" x14ac:dyDescent="0.25">
      <c r="A72" s="77" t="s">
        <v>209</v>
      </c>
      <c r="B72" s="78" t="s">
        <v>120</v>
      </c>
      <c r="C72" s="18">
        <v>0</v>
      </c>
      <c r="D72" s="18">
        <v>0</v>
      </c>
      <c r="E72" s="18">
        <v>0</v>
      </c>
      <c r="F72" s="18">
        <v>0</v>
      </c>
      <c r="G72" s="18">
        <v>0</v>
      </c>
      <c r="H72" s="23">
        <v>100</v>
      </c>
      <c r="I72" s="102">
        <f t="shared" si="1"/>
        <v>0</v>
      </c>
    </row>
    <row r="73" spans="1:9" x14ac:dyDescent="0.25">
      <c r="A73" s="77" t="s">
        <v>210</v>
      </c>
      <c r="B73" s="78" t="s">
        <v>121</v>
      </c>
      <c r="C73" s="18">
        <v>0</v>
      </c>
      <c r="D73" s="18">
        <v>0</v>
      </c>
      <c r="E73" s="18">
        <v>0</v>
      </c>
      <c r="F73" s="18">
        <v>0</v>
      </c>
      <c r="G73" s="18">
        <v>0</v>
      </c>
      <c r="H73" s="23">
        <v>500</v>
      </c>
      <c r="I73" s="102">
        <f t="shared" si="1"/>
        <v>0</v>
      </c>
    </row>
    <row r="74" spans="1:9" x14ac:dyDescent="0.25">
      <c r="A74" s="77" t="s">
        <v>211</v>
      </c>
      <c r="B74" s="78" t="s">
        <v>122</v>
      </c>
      <c r="C74" s="18">
        <v>0</v>
      </c>
      <c r="D74" s="18">
        <v>0</v>
      </c>
      <c r="E74" s="18">
        <v>0</v>
      </c>
      <c r="F74" s="18">
        <v>0</v>
      </c>
      <c r="G74" s="18">
        <v>0</v>
      </c>
      <c r="H74" s="23">
        <v>500</v>
      </c>
      <c r="I74" s="102">
        <f t="shared" si="1"/>
        <v>0</v>
      </c>
    </row>
    <row r="75" spans="1:9" x14ac:dyDescent="0.25">
      <c r="A75" s="77" t="s">
        <v>212</v>
      </c>
      <c r="B75" s="78" t="s">
        <v>123</v>
      </c>
      <c r="C75" s="18">
        <v>0</v>
      </c>
      <c r="D75" s="18">
        <v>0</v>
      </c>
      <c r="E75" s="18">
        <v>0</v>
      </c>
      <c r="F75" s="18">
        <v>0</v>
      </c>
      <c r="G75" s="18">
        <v>0</v>
      </c>
      <c r="H75" s="23">
        <v>500</v>
      </c>
      <c r="I75" s="102">
        <f t="shared" si="1"/>
        <v>0</v>
      </c>
    </row>
    <row r="76" spans="1:9" x14ac:dyDescent="0.25">
      <c r="A76" s="77" t="s">
        <v>213</v>
      </c>
      <c r="B76" s="78" t="s">
        <v>124</v>
      </c>
      <c r="C76" s="18">
        <v>0</v>
      </c>
      <c r="D76" s="18">
        <v>0</v>
      </c>
      <c r="E76" s="18">
        <v>0</v>
      </c>
      <c r="F76" s="18">
        <v>0</v>
      </c>
      <c r="G76" s="18">
        <v>0</v>
      </c>
      <c r="H76" s="23">
        <v>100</v>
      </c>
      <c r="I76" s="102">
        <f t="shared" si="1"/>
        <v>0</v>
      </c>
    </row>
    <row r="77" spans="1:9" x14ac:dyDescent="0.25">
      <c r="A77" s="77" t="s">
        <v>215</v>
      </c>
      <c r="B77" s="78" t="s">
        <v>125</v>
      </c>
      <c r="C77" s="18">
        <v>0</v>
      </c>
      <c r="D77" s="18">
        <v>0</v>
      </c>
      <c r="E77" s="18">
        <v>0</v>
      </c>
      <c r="F77" s="18">
        <v>0</v>
      </c>
      <c r="G77" s="18">
        <v>0</v>
      </c>
      <c r="H77" s="23">
        <v>100</v>
      </c>
      <c r="I77" s="102">
        <f t="shared" si="1"/>
        <v>0</v>
      </c>
    </row>
    <row r="78" spans="1:9" x14ac:dyDescent="0.25">
      <c r="A78" s="77" t="s">
        <v>216</v>
      </c>
      <c r="B78" s="78" t="s">
        <v>126</v>
      </c>
      <c r="C78" s="18">
        <v>0</v>
      </c>
      <c r="D78" s="18">
        <v>0</v>
      </c>
      <c r="E78" s="18">
        <v>0</v>
      </c>
      <c r="F78" s="18">
        <v>0</v>
      </c>
      <c r="G78" s="18">
        <v>0</v>
      </c>
      <c r="H78" s="23">
        <v>100</v>
      </c>
      <c r="I78" s="102">
        <f t="shared" si="1"/>
        <v>0</v>
      </c>
    </row>
    <row r="79" spans="1:9" x14ac:dyDescent="0.25">
      <c r="A79" s="77" t="s">
        <v>217</v>
      </c>
      <c r="B79" s="78" t="s">
        <v>32</v>
      </c>
      <c r="C79" s="18">
        <v>0</v>
      </c>
      <c r="D79" s="18">
        <v>0</v>
      </c>
      <c r="E79" s="18">
        <v>0</v>
      </c>
      <c r="F79" s="18">
        <v>0</v>
      </c>
      <c r="G79" s="18">
        <v>0</v>
      </c>
      <c r="H79" s="23">
        <v>100</v>
      </c>
      <c r="I79" s="102">
        <f t="shared" si="1"/>
        <v>0</v>
      </c>
    </row>
    <row r="80" spans="1:9" x14ac:dyDescent="0.25">
      <c r="A80" s="77" t="s">
        <v>218</v>
      </c>
      <c r="B80" s="78" t="s">
        <v>33</v>
      </c>
      <c r="C80" s="18">
        <v>0</v>
      </c>
      <c r="D80" s="18">
        <v>0</v>
      </c>
      <c r="E80" s="18">
        <v>0</v>
      </c>
      <c r="F80" s="18">
        <v>0</v>
      </c>
      <c r="G80" s="18">
        <v>0</v>
      </c>
      <c r="H80" s="23">
        <v>100</v>
      </c>
      <c r="I80" s="102">
        <f t="shared" si="1"/>
        <v>0</v>
      </c>
    </row>
    <row r="81" spans="1:9" x14ac:dyDescent="0.25">
      <c r="A81" s="77" t="s">
        <v>219</v>
      </c>
      <c r="B81" s="78" t="s">
        <v>34</v>
      </c>
      <c r="C81" s="18">
        <v>0</v>
      </c>
      <c r="D81" s="18">
        <v>0</v>
      </c>
      <c r="E81" s="18">
        <v>0</v>
      </c>
      <c r="F81" s="18">
        <v>0</v>
      </c>
      <c r="G81" s="18">
        <v>0</v>
      </c>
      <c r="H81" s="23">
        <v>1000</v>
      </c>
      <c r="I81" s="102">
        <f t="shared" si="1"/>
        <v>0</v>
      </c>
    </row>
    <row r="82" spans="1:9" x14ac:dyDescent="0.25">
      <c r="A82" s="77" t="s">
        <v>220</v>
      </c>
      <c r="B82" s="78" t="s">
        <v>50</v>
      </c>
      <c r="C82" s="18">
        <v>0</v>
      </c>
      <c r="D82" s="18">
        <v>0</v>
      </c>
      <c r="E82" s="18">
        <v>0</v>
      </c>
      <c r="F82" s="18">
        <v>0</v>
      </c>
      <c r="G82" s="18">
        <v>0</v>
      </c>
      <c r="H82" s="23">
        <v>100</v>
      </c>
      <c r="I82" s="102">
        <f t="shared" si="1"/>
        <v>0</v>
      </c>
    </row>
    <row r="83" spans="1:9" x14ac:dyDescent="0.25">
      <c r="A83" s="77" t="s">
        <v>221</v>
      </c>
      <c r="B83" s="78" t="s">
        <v>35</v>
      </c>
      <c r="C83" s="18">
        <v>0</v>
      </c>
      <c r="D83" s="18">
        <v>0</v>
      </c>
      <c r="E83" s="18">
        <v>0</v>
      </c>
      <c r="F83" s="18">
        <v>0</v>
      </c>
      <c r="G83" s="18">
        <v>0</v>
      </c>
      <c r="H83" s="23">
        <v>100</v>
      </c>
      <c r="I83" s="102">
        <f t="shared" si="1"/>
        <v>0</v>
      </c>
    </row>
    <row r="84" spans="1:9" x14ac:dyDescent="0.25">
      <c r="A84" s="77" t="s">
        <v>222</v>
      </c>
      <c r="B84" s="78" t="s">
        <v>127</v>
      </c>
      <c r="C84" s="18">
        <v>0</v>
      </c>
      <c r="D84" s="18">
        <v>0</v>
      </c>
      <c r="E84" s="18">
        <v>0</v>
      </c>
      <c r="F84" s="18">
        <v>0</v>
      </c>
      <c r="G84" s="18">
        <v>0</v>
      </c>
      <c r="H84" s="23">
        <v>100</v>
      </c>
      <c r="I84" s="102">
        <f t="shared" si="1"/>
        <v>0</v>
      </c>
    </row>
    <row r="85" spans="1:9" x14ac:dyDescent="0.25">
      <c r="A85" s="77" t="s">
        <v>223</v>
      </c>
      <c r="B85" s="78" t="s">
        <v>128</v>
      </c>
      <c r="C85" s="18">
        <v>0</v>
      </c>
      <c r="D85" s="18">
        <v>0</v>
      </c>
      <c r="E85" s="18">
        <v>0</v>
      </c>
      <c r="F85" s="18">
        <v>0</v>
      </c>
      <c r="G85" s="18">
        <v>0</v>
      </c>
      <c r="H85" s="23">
        <v>100</v>
      </c>
      <c r="I85" s="102">
        <f t="shared" si="1"/>
        <v>0</v>
      </c>
    </row>
    <row r="86" spans="1:9" x14ac:dyDescent="0.25">
      <c r="A86" s="77" t="s">
        <v>224</v>
      </c>
      <c r="B86" s="78" t="s">
        <v>129</v>
      </c>
      <c r="C86" s="18">
        <v>0</v>
      </c>
      <c r="D86" s="18">
        <v>0</v>
      </c>
      <c r="E86" s="18">
        <v>0</v>
      </c>
      <c r="F86" s="18">
        <v>0</v>
      </c>
      <c r="G86" s="18">
        <v>0</v>
      </c>
      <c r="H86" s="23">
        <v>100</v>
      </c>
      <c r="I86" s="102">
        <f t="shared" si="1"/>
        <v>0</v>
      </c>
    </row>
    <row r="87" spans="1:9" x14ac:dyDescent="0.25">
      <c r="A87" s="77" t="s">
        <v>225</v>
      </c>
      <c r="B87" s="78" t="s">
        <v>36</v>
      </c>
      <c r="C87" s="18">
        <v>0</v>
      </c>
      <c r="D87" s="18">
        <v>0</v>
      </c>
      <c r="E87" s="18">
        <v>0</v>
      </c>
      <c r="F87" s="18">
        <v>0</v>
      </c>
      <c r="G87" s="18">
        <v>0</v>
      </c>
      <c r="H87" s="23">
        <v>2000</v>
      </c>
      <c r="I87" s="102">
        <f t="shared" si="1"/>
        <v>0</v>
      </c>
    </row>
    <row r="88" spans="1:9" x14ac:dyDescent="0.25">
      <c r="A88" s="77" t="s">
        <v>226</v>
      </c>
      <c r="B88" s="78" t="s">
        <v>37</v>
      </c>
      <c r="C88" s="18">
        <v>0</v>
      </c>
      <c r="D88" s="18">
        <v>0</v>
      </c>
      <c r="E88" s="18">
        <v>0</v>
      </c>
      <c r="F88" s="18">
        <v>0</v>
      </c>
      <c r="G88" s="18">
        <v>0</v>
      </c>
      <c r="H88" s="23">
        <v>100</v>
      </c>
      <c r="I88" s="102">
        <f t="shared" si="1"/>
        <v>0</v>
      </c>
    </row>
    <row r="89" spans="1:9" x14ac:dyDescent="0.25">
      <c r="A89" s="77" t="s">
        <v>227</v>
      </c>
      <c r="B89" s="78" t="s">
        <v>130</v>
      </c>
      <c r="C89" s="18">
        <v>0</v>
      </c>
      <c r="D89" s="18">
        <v>0</v>
      </c>
      <c r="E89" s="18">
        <v>0</v>
      </c>
      <c r="F89" s="18">
        <v>0</v>
      </c>
      <c r="G89" s="18">
        <v>0</v>
      </c>
      <c r="H89" s="23">
        <v>2000</v>
      </c>
      <c r="I89" s="102">
        <f t="shared" si="1"/>
        <v>0</v>
      </c>
    </row>
    <row r="90" spans="1:9" x14ac:dyDescent="0.25">
      <c r="A90" s="77" t="s">
        <v>228</v>
      </c>
      <c r="B90" s="78" t="s">
        <v>131</v>
      </c>
      <c r="C90" s="18">
        <v>0</v>
      </c>
      <c r="D90" s="18">
        <v>0</v>
      </c>
      <c r="E90" s="18">
        <v>0</v>
      </c>
      <c r="F90" s="18">
        <v>0</v>
      </c>
      <c r="G90" s="18">
        <v>0</v>
      </c>
      <c r="H90" s="23">
        <v>2000</v>
      </c>
      <c r="I90" s="102">
        <f t="shared" si="1"/>
        <v>0</v>
      </c>
    </row>
    <row r="91" spans="1:9" x14ac:dyDescent="0.25">
      <c r="A91" s="77" t="s">
        <v>229</v>
      </c>
      <c r="B91" s="78" t="s">
        <v>38</v>
      </c>
      <c r="C91" s="18">
        <v>0</v>
      </c>
      <c r="D91" s="18">
        <v>0</v>
      </c>
      <c r="E91" s="18">
        <v>0</v>
      </c>
      <c r="F91" s="18">
        <v>0</v>
      </c>
      <c r="G91" s="18">
        <v>0</v>
      </c>
      <c r="H91" s="23">
        <v>100</v>
      </c>
      <c r="I91" s="102">
        <f t="shared" si="1"/>
        <v>0</v>
      </c>
    </row>
    <row r="92" spans="1:9" x14ac:dyDescent="0.25">
      <c r="A92" s="77" t="s">
        <v>230</v>
      </c>
      <c r="B92" s="78" t="s">
        <v>51</v>
      </c>
      <c r="C92" s="18">
        <v>0</v>
      </c>
      <c r="D92" s="18">
        <v>0</v>
      </c>
      <c r="E92" s="18">
        <v>0</v>
      </c>
      <c r="F92" s="18">
        <v>0</v>
      </c>
      <c r="G92" s="18">
        <v>0</v>
      </c>
      <c r="H92" s="23">
        <v>100</v>
      </c>
      <c r="I92" s="102">
        <f t="shared" si="1"/>
        <v>0</v>
      </c>
    </row>
    <row r="93" spans="1:9" x14ac:dyDescent="0.25">
      <c r="A93" s="77" t="s">
        <v>231</v>
      </c>
      <c r="B93" s="78" t="s">
        <v>132</v>
      </c>
      <c r="C93" s="18">
        <v>0</v>
      </c>
      <c r="D93" s="18">
        <v>0</v>
      </c>
      <c r="E93" s="18">
        <v>0</v>
      </c>
      <c r="F93" s="18">
        <v>0</v>
      </c>
      <c r="G93" s="18">
        <v>0</v>
      </c>
      <c r="H93" s="23">
        <v>100</v>
      </c>
      <c r="I93" s="102">
        <f t="shared" si="1"/>
        <v>0</v>
      </c>
    </row>
    <row r="94" spans="1:9" x14ac:dyDescent="0.25">
      <c r="A94" s="77" t="s">
        <v>232</v>
      </c>
      <c r="B94" s="78" t="s">
        <v>133</v>
      </c>
      <c r="C94" s="18">
        <v>0</v>
      </c>
      <c r="D94" s="18">
        <v>0</v>
      </c>
      <c r="E94" s="18">
        <v>0</v>
      </c>
      <c r="F94" s="18">
        <v>0</v>
      </c>
      <c r="G94" s="18">
        <v>0</v>
      </c>
      <c r="H94" s="23">
        <v>100</v>
      </c>
      <c r="I94" s="102">
        <f t="shared" si="1"/>
        <v>0</v>
      </c>
    </row>
    <row r="95" spans="1:9" x14ac:dyDescent="0.25">
      <c r="A95" s="77" t="s">
        <v>233</v>
      </c>
      <c r="B95" s="78" t="s">
        <v>39</v>
      </c>
      <c r="C95" s="18">
        <v>0</v>
      </c>
      <c r="D95" s="18">
        <v>0</v>
      </c>
      <c r="E95" s="18">
        <v>0</v>
      </c>
      <c r="F95" s="18">
        <v>0</v>
      </c>
      <c r="G95" s="18">
        <v>0</v>
      </c>
      <c r="H95" s="23">
        <v>100</v>
      </c>
      <c r="I95" s="102">
        <f t="shared" si="1"/>
        <v>0</v>
      </c>
    </row>
    <row r="96" spans="1:9" x14ac:dyDescent="0.25">
      <c r="A96" s="77" t="s">
        <v>234</v>
      </c>
      <c r="B96" s="78" t="s">
        <v>134</v>
      </c>
      <c r="C96" s="18">
        <v>0</v>
      </c>
      <c r="D96" s="18">
        <v>0</v>
      </c>
      <c r="E96" s="18">
        <v>0</v>
      </c>
      <c r="F96" s="18">
        <v>0</v>
      </c>
      <c r="G96" s="18">
        <v>0</v>
      </c>
      <c r="H96" s="23">
        <v>100</v>
      </c>
      <c r="I96" s="102">
        <f t="shared" si="1"/>
        <v>0</v>
      </c>
    </row>
    <row r="97" spans="1:9" x14ac:dyDescent="0.25">
      <c r="A97" s="77" t="s">
        <v>235</v>
      </c>
      <c r="B97" s="78" t="s">
        <v>52</v>
      </c>
      <c r="C97" s="18">
        <v>0</v>
      </c>
      <c r="D97" s="18">
        <v>0</v>
      </c>
      <c r="E97" s="18">
        <v>0</v>
      </c>
      <c r="F97" s="18">
        <v>0</v>
      </c>
      <c r="G97" s="18">
        <v>0</v>
      </c>
      <c r="H97" s="23">
        <v>100</v>
      </c>
      <c r="I97" s="102">
        <f t="shared" si="1"/>
        <v>0</v>
      </c>
    </row>
    <row r="98" spans="1:9" x14ac:dyDescent="0.25">
      <c r="A98" s="77" t="s">
        <v>236</v>
      </c>
      <c r="B98" s="78" t="s">
        <v>40</v>
      </c>
      <c r="C98" s="18">
        <v>0</v>
      </c>
      <c r="D98" s="18">
        <v>0</v>
      </c>
      <c r="E98" s="18">
        <v>0</v>
      </c>
      <c r="F98" s="18">
        <v>0</v>
      </c>
      <c r="G98" s="18">
        <v>0</v>
      </c>
      <c r="H98" s="23">
        <v>500</v>
      </c>
      <c r="I98" s="102">
        <f t="shared" si="1"/>
        <v>0</v>
      </c>
    </row>
    <row r="99" spans="1:9" x14ac:dyDescent="0.25">
      <c r="A99" s="77" t="s">
        <v>237</v>
      </c>
      <c r="B99" s="78" t="s">
        <v>53</v>
      </c>
      <c r="C99" s="18">
        <v>0</v>
      </c>
      <c r="D99" s="18">
        <v>0</v>
      </c>
      <c r="E99" s="18">
        <v>0</v>
      </c>
      <c r="F99" s="18">
        <v>0</v>
      </c>
      <c r="G99" s="18">
        <v>0</v>
      </c>
      <c r="H99" s="23">
        <v>2000</v>
      </c>
      <c r="I99" s="102">
        <f t="shared" si="1"/>
        <v>0</v>
      </c>
    </row>
    <row r="100" spans="1:9" x14ac:dyDescent="0.25">
      <c r="A100" s="77" t="s">
        <v>238</v>
      </c>
      <c r="B100" s="78" t="s">
        <v>41</v>
      </c>
      <c r="C100" s="18">
        <v>0</v>
      </c>
      <c r="D100" s="18">
        <v>0</v>
      </c>
      <c r="E100" s="18">
        <v>0</v>
      </c>
      <c r="F100" s="18">
        <v>0</v>
      </c>
      <c r="G100" s="18">
        <v>0</v>
      </c>
      <c r="H100" s="23">
        <v>100</v>
      </c>
      <c r="I100" s="102">
        <f t="shared" si="1"/>
        <v>0</v>
      </c>
    </row>
    <row r="101" spans="1:9" x14ac:dyDescent="0.25">
      <c r="A101" s="77" t="s">
        <v>239</v>
      </c>
      <c r="B101" s="78" t="s">
        <v>135</v>
      </c>
      <c r="C101" s="18">
        <v>0</v>
      </c>
      <c r="D101" s="18">
        <v>0</v>
      </c>
      <c r="E101" s="18">
        <v>0</v>
      </c>
      <c r="F101" s="18">
        <v>0</v>
      </c>
      <c r="G101" s="18">
        <v>0</v>
      </c>
      <c r="H101" s="23">
        <v>100</v>
      </c>
      <c r="I101" s="102">
        <f t="shared" si="1"/>
        <v>0</v>
      </c>
    </row>
    <row r="102" spans="1:9" x14ac:dyDescent="0.25">
      <c r="A102" s="77" t="s">
        <v>240</v>
      </c>
      <c r="B102" s="78" t="s">
        <v>42</v>
      </c>
      <c r="C102" s="18">
        <v>0</v>
      </c>
      <c r="D102" s="18">
        <v>0</v>
      </c>
      <c r="E102" s="18">
        <v>0</v>
      </c>
      <c r="F102" s="18">
        <v>0</v>
      </c>
      <c r="G102" s="18">
        <v>0</v>
      </c>
      <c r="H102" s="23">
        <v>100</v>
      </c>
      <c r="I102" s="102">
        <f t="shared" si="1"/>
        <v>0</v>
      </c>
    </row>
    <row r="103" spans="1:9" x14ac:dyDescent="0.25">
      <c r="A103" s="77" t="s">
        <v>241</v>
      </c>
      <c r="B103" s="78" t="s">
        <v>43</v>
      </c>
      <c r="C103" s="18">
        <v>0</v>
      </c>
      <c r="D103" s="18">
        <v>0</v>
      </c>
      <c r="E103" s="18">
        <v>0</v>
      </c>
      <c r="F103" s="18">
        <v>0</v>
      </c>
      <c r="G103" s="18">
        <v>0</v>
      </c>
      <c r="H103" s="23">
        <v>100</v>
      </c>
      <c r="I103" s="102">
        <f t="shared" si="1"/>
        <v>0</v>
      </c>
    </row>
    <row r="104" spans="1:9" x14ac:dyDescent="0.25">
      <c r="A104" s="77" t="s">
        <v>242</v>
      </c>
      <c r="B104" s="78" t="s">
        <v>136</v>
      </c>
      <c r="C104" s="18">
        <v>0</v>
      </c>
      <c r="D104" s="18">
        <v>0</v>
      </c>
      <c r="E104" s="18">
        <v>0</v>
      </c>
      <c r="F104" s="18">
        <v>0</v>
      </c>
      <c r="G104" s="18">
        <v>0</v>
      </c>
      <c r="H104" s="23">
        <v>1000</v>
      </c>
      <c r="I104" s="102">
        <f t="shared" si="1"/>
        <v>0</v>
      </c>
    </row>
    <row r="105" spans="1:9" x14ac:dyDescent="0.25">
      <c r="A105" s="77" t="s">
        <v>243</v>
      </c>
      <c r="B105" s="78" t="s">
        <v>137</v>
      </c>
      <c r="C105" s="18">
        <v>0</v>
      </c>
      <c r="D105" s="18">
        <v>0</v>
      </c>
      <c r="E105" s="18">
        <v>0</v>
      </c>
      <c r="F105" s="18">
        <v>0</v>
      </c>
      <c r="G105" s="18">
        <v>0</v>
      </c>
      <c r="H105" s="23">
        <v>100</v>
      </c>
      <c r="I105" s="102">
        <f t="shared" si="1"/>
        <v>0</v>
      </c>
    </row>
    <row r="106" spans="1:9" x14ac:dyDescent="0.25">
      <c r="A106" s="77" t="s">
        <v>244</v>
      </c>
      <c r="B106" s="78" t="s">
        <v>54</v>
      </c>
      <c r="C106" s="18">
        <v>0</v>
      </c>
      <c r="D106" s="18">
        <v>0</v>
      </c>
      <c r="E106" s="18">
        <v>0</v>
      </c>
      <c r="F106" s="18">
        <v>0</v>
      </c>
      <c r="G106" s="18">
        <v>0</v>
      </c>
      <c r="H106" s="23">
        <v>100</v>
      </c>
      <c r="I106" s="102">
        <f t="shared" si="1"/>
        <v>0</v>
      </c>
    </row>
    <row r="107" spans="1:9" x14ac:dyDescent="0.25">
      <c r="A107" s="77" t="s">
        <v>245</v>
      </c>
      <c r="B107" s="78" t="s">
        <v>55</v>
      </c>
      <c r="C107" s="18">
        <v>0</v>
      </c>
      <c r="D107" s="18">
        <v>0</v>
      </c>
      <c r="E107" s="18">
        <v>0</v>
      </c>
      <c r="F107" s="18">
        <v>0</v>
      </c>
      <c r="G107" s="18">
        <v>0</v>
      </c>
      <c r="H107" s="23">
        <v>1000</v>
      </c>
      <c r="I107" s="102">
        <f t="shared" si="1"/>
        <v>0</v>
      </c>
    </row>
    <row r="108" spans="1:9" x14ac:dyDescent="0.25">
      <c r="A108" s="77" t="s">
        <v>246</v>
      </c>
      <c r="B108" s="78" t="s">
        <v>138</v>
      </c>
      <c r="C108" s="18">
        <v>0</v>
      </c>
      <c r="D108" s="18">
        <v>0</v>
      </c>
      <c r="E108" s="18">
        <v>0</v>
      </c>
      <c r="F108" s="18">
        <v>0</v>
      </c>
      <c r="G108" s="18">
        <v>0</v>
      </c>
      <c r="H108" s="23">
        <v>1000</v>
      </c>
      <c r="I108" s="102">
        <f t="shared" si="1"/>
        <v>0</v>
      </c>
    </row>
    <row r="109" spans="1:9" x14ac:dyDescent="0.25">
      <c r="A109" s="77" t="s">
        <v>247</v>
      </c>
      <c r="B109" s="78" t="s">
        <v>56</v>
      </c>
      <c r="C109" s="18">
        <v>0</v>
      </c>
      <c r="D109" s="18">
        <v>0</v>
      </c>
      <c r="E109" s="18">
        <v>0</v>
      </c>
      <c r="F109" s="18">
        <v>0</v>
      </c>
      <c r="G109" s="18">
        <v>0</v>
      </c>
      <c r="H109" s="23">
        <v>100</v>
      </c>
      <c r="I109" s="102">
        <f t="shared" si="1"/>
        <v>0</v>
      </c>
    </row>
    <row r="110" spans="1:9" x14ac:dyDescent="0.25">
      <c r="A110" s="77" t="s">
        <v>248</v>
      </c>
      <c r="B110" s="78" t="s">
        <v>139</v>
      </c>
      <c r="C110" s="18">
        <v>0</v>
      </c>
      <c r="D110" s="18">
        <v>0</v>
      </c>
      <c r="E110" s="18">
        <v>0</v>
      </c>
      <c r="F110" s="18">
        <v>0</v>
      </c>
      <c r="G110" s="18">
        <v>0</v>
      </c>
      <c r="H110" s="23">
        <v>100</v>
      </c>
      <c r="I110" s="102">
        <f t="shared" si="1"/>
        <v>0</v>
      </c>
    </row>
    <row r="111" spans="1:9" x14ac:dyDescent="0.25">
      <c r="A111" s="77" t="s">
        <v>249</v>
      </c>
      <c r="B111" s="78" t="s">
        <v>44</v>
      </c>
      <c r="C111" s="18">
        <v>0</v>
      </c>
      <c r="D111" s="18">
        <v>0</v>
      </c>
      <c r="E111" s="18">
        <v>0</v>
      </c>
      <c r="F111" s="18">
        <v>0</v>
      </c>
      <c r="G111" s="18">
        <v>0</v>
      </c>
      <c r="H111" s="23">
        <v>100</v>
      </c>
      <c r="I111" s="102">
        <f t="shared" si="1"/>
        <v>0</v>
      </c>
    </row>
    <row r="112" spans="1:9" x14ac:dyDescent="0.25">
      <c r="A112" s="77" t="s">
        <v>250</v>
      </c>
      <c r="B112" s="78" t="s">
        <v>140</v>
      </c>
      <c r="C112" s="18">
        <v>0</v>
      </c>
      <c r="D112" s="18">
        <v>0</v>
      </c>
      <c r="E112" s="18">
        <v>0</v>
      </c>
      <c r="F112" s="18">
        <v>0</v>
      </c>
      <c r="G112" s="18">
        <v>0</v>
      </c>
      <c r="H112" s="23">
        <v>100</v>
      </c>
      <c r="I112" s="102">
        <f t="shared" si="1"/>
        <v>0</v>
      </c>
    </row>
    <row r="113" spans="1:9" x14ac:dyDescent="0.25">
      <c r="A113" s="77" t="s">
        <v>251</v>
      </c>
      <c r="B113" s="78" t="s">
        <v>141</v>
      </c>
      <c r="C113" s="18">
        <v>0</v>
      </c>
      <c r="D113" s="18">
        <v>0</v>
      </c>
      <c r="E113" s="18">
        <v>0</v>
      </c>
      <c r="F113" s="18">
        <v>0</v>
      </c>
      <c r="G113" s="18">
        <v>0</v>
      </c>
      <c r="H113" s="23">
        <v>100</v>
      </c>
      <c r="I113" s="102">
        <f t="shared" si="1"/>
        <v>0</v>
      </c>
    </row>
    <row r="114" spans="1:9" x14ac:dyDescent="0.25">
      <c r="A114" s="77" t="s">
        <v>252</v>
      </c>
      <c r="B114" s="78" t="s">
        <v>142</v>
      </c>
      <c r="C114" s="18">
        <v>0</v>
      </c>
      <c r="D114" s="18">
        <v>0</v>
      </c>
      <c r="E114" s="18">
        <v>0</v>
      </c>
      <c r="F114" s="18">
        <v>0</v>
      </c>
      <c r="G114" s="18">
        <v>0</v>
      </c>
      <c r="H114" s="23">
        <v>500</v>
      </c>
      <c r="I114" s="102">
        <f t="shared" si="1"/>
        <v>0</v>
      </c>
    </row>
    <row r="115" spans="1:9" x14ac:dyDescent="0.25">
      <c r="A115" s="77" t="s">
        <v>253</v>
      </c>
      <c r="B115" s="78" t="s">
        <v>143</v>
      </c>
      <c r="C115" s="18">
        <v>0</v>
      </c>
      <c r="D115" s="18">
        <v>0</v>
      </c>
      <c r="E115" s="18">
        <v>0</v>
      </c>
      <c r="F115" s="18">
        <v>0</v>
      </c>
      <c r="G115" s="18">
        <v>0</v>
      </c>
      <c r="H115" s="23">
        <v>500</v>
      </c>
      <c r="I115" s="102">
        <f t="shared" si="1"/>
        <v>0</v>
      </c>
    </row>
    <row r="116" spans="1:9" x14ac:dyDescent="0.25">
      <c r="A116" s="77" t="s">
        <v>254</v>
      </c>
      <c r="B116" s="78" t="s">
        <v>45</v>
      </c>
      <c r="C116" s="18">
        <v>0</v>
      </c>
      <c r="D116" s="18">
        <v>0</v>
      </c>
      <c r="E116" s="18">
        <v>0</v>
      </c>
      <c r="F116" s="18">
        <v>0</v>
      </c>
      <c r="G116" s="18">
        <v>0</v>
      </c>
      <c r="H116" s="23">
        <v>100</v>
      </c>
      <c r="I116" s="102">
        <f t="shared" si="1"/>
        <v>0</v>
      </c>
    </row>
    <row r="117" spans="1:9" x14ac:dyDescent="0.25">
      <c r="A117" s="77" t="s">
        <v>255</v>
      </c>
      <c r="B117" s="79" t="s">
        <v>46</v>
      </c>
      <c r="C117" s="18">
        <v>0</v>
      </c>
      <c r="D117" s="18">
        <v>0</v>
      </c>
      <c r="E117" s="18">
        <v>0</v>
      </c>
      <c r="F117" s="18">
        <v>0</v>
      </c>
      <c r="G117" s="18">
        <v>0</v>
      </c>
      <c r="H117" s="23">
        <v>100</v>
      </c>
      <c r="I117" s="102">
        <f t="shared" si="1"/>
        <v>0</v>
      </c>
    </row>
    <row r="118" spans="1:9" x14ac:dyDescent="0.25">
      <c r="A118" s="77" t="s">
        <v>214</v>
      </c>
      <c r="B118" s="79" t="s">
        <v>144</v>
      </c>
      <c r="C118" s="18">
        <v>0</v>
      </c>
      <c r="D118" s="18">
        <v>0</v>
      </c>
      <c r="E118" s="18">
        <v>0</v>
      </c>
      <c r="F118" s="18">
        <v>0</v>
      </c>
      <c r="G118" s="18">
        <v>0</v>
      </c>
      <c r="H118" s="23">
        <v>100</v>
      </c>
      <c r="I118" s="102">
        <f t="shared" si="1"/>
        <v>0</v>
      </c>
    </row>
    <row r="119" spans="1:9" s="82" customFormat="1" ht="30" customHeight="1" thickBot="1" x14ac:dyDescent="0.3">
      <c r="A119" s="205" t="s">
        <v>282</v>
      </c>
      <c r="B119" s="206"/>
      <c r="C119" s="206"/>
      <c r="D119" s="206"/>
      <c r="E119" s="206"/>
      <c r="F119" s="206"/>
      <c r="G119" s="207"/>
      <c r="H119" s="81">
        <f>SUM(H9:H118)</f>
        <v>49400</v>
      </c>
      <c r="I119" s="103">
        <f>SUM(I9:I118)</f>
        <v>0</v>
      </c>
    </row>
    <row r="120" spans="1:9" ht="15.75" thickBot="1" x14ac:dyDescent="0.3">
      <c r="A120" s="45"/>
      <c r="B120" s="1"/>
      <c r="C120" s="1"/>
      <c r="D120" s="1"/>
      <c r="E120" s="1"/>
      <c r="F120" s="1"/>
      <c r="G120" s="1"/>
      <c r="H120" s="24"/>
      <c r="I120" s="104"/>
    </row>
    <row r="121" spans="1:9" s="11" customFormat="1" ht="20.100000000000001" customHeight="1" thickBot="1" x14ac:dyDescent="0.3">
      <c r="A121" s="152" t="s">
        <v>1</v>
      </c>
      <c r="B121" s="156"/>
      <c r="C121" s="157"/>
      <c r="D121" s="158"/>
      <c r="E121" s="188" t="s">
        <v>3</v>
      </c>
      <c r="F121" s="189"/>
      <c r="G121" s="180"/>
      <c r="H121" s="201"/>
      <c r="I121" s="181"/>
    </row>
    <row r="122" spans="1:9" s="11" customFormat="1" ht="20.100000000000001" customHeight="1" thickBot="1" x14ac:dyDescent="0.3">
      <c r="A122" s="153" t="s">
        <v>2</v>
      </c>
      <c r="B122" s="159"/>
      <c r="C122" s="157"/>
      <c r="D122" s="158"/>
      <c r="E122" s="190"/>
      <c r="F122" s="191"/>
      <c r="G122" s="182"/>
      <c r="H122" s="202"/>
      <c r="I122" s="183"/>
    </row>
    <row r="123" spans="1:9" s="11" customFormat="1" ht="20.100000000000001" customHeight="1" x14ac:dyDescent="0.25">
      <c r="A123" s="153" t="s">
        <v>4</v>
      </c>
      <c r="B123" s="160"/>
      <c r="C123" s="161"/>
      <c r="D123" s="162"/>
      <c r="E123" s="184" t="s">
        <v>5</v>
      </c>
      <c r="F123" s="185"/>
      <c r="G123" s="180"/>
      <c r="H123" s="201"/>
      <c r="I123" s="181"/>
    </row>
    <row r="124" spans="1:9" s="11" customFormat="1" ht="20.100000000000001" customHeight="1" thickBot="1" x14ac:dyDescent="0.3">
      <c r="A124" s="153"/>
      <c r="B124" s="149"/>
      <c r="C124" s="151"/>
      <c r="D124" s="163"/>
      <c r="E124" s="184"/>
      <c r="F124" s="185"/>
      <c r="G124" s="182"/>
      <c r="H124" s="202"/>
      <c r="I124" s="183"/>
    </row>
    <row r="125" spans="1:9" s="11" customFormat="1" ht="20.100000000000001" customHeight="1" thickBot="1" x14ac:dyDescent="0.3">
      <c r="A125" s="153"/>
      <c r="B125" s="150"/>
      <c r="C125" s="164"/>
      <c r="D125" s="165"/>
      <c r="E125" s="184" t="s">
        <v>7</v>
      </c>
      <c r="F125" s="185"/>
      <c r="G125" s="180"/>
      <c r="H125" s="201"/>
      <c r="I125" s="181"/>
    </row>
    <row r="126" spans="1:9" s="11" customFormat="1" ht="20.100000000000001" customHeight="1" thickBot="1" x14ac:dyDescent="0.3">
      <c r="A126" s="154" t="s">
        <v>6</v>
      </c>
      <c r="B126" s="156"/>
      <c r="C126" s="157"/>
      <c r="D126" s="158"/>
      <c r="E126" s="184"/>
      <c r="F126" s="185"/>
      <c r="G126" s="182"/>
      <c r="H126" s="202"/>
      <c r="I126" s="183"/>
    </row>
    <row r="127" spans="1:9" s="11" customFormat="1" ht="20.100000000000001" customHeight="1" thickBot="1" x14ac:dyDescent="0.3">
      <c r="A127" s="153" t="s">
        <v>8</v>
      </c>
      <c r="B127" s="159"/>
      <c r="C127" s="157"/>
      <c r="D127" s="158"/>
      <c r="E127" s="184" t="s">
        <v>10</v>
      </c>
      <c r="F127" s="185"/>
      <c r="G127" s="180"/>
      <c r="H127" s="201"/>
      <c r="I127" s="181"/>
    </row>
    <row r="128" spans="1:9" s="11" customFormat="1" ht="20.100000000000001" customHeight="1" thickBot="1" x14ac:dyDescent="0.3">
      <c r="A128" s="155" t="s">
        <v>9</v>
      </c>
      <c r="B128" s="159"/>
      <c r="C128" s="157"/>
      <c r="D128" s="158"/>
      <c r="E128" s="186"/>
      <c r="F128" s="187"/>
      <c r="G128" s="182"/>
      <c r="H128" s="202"/>
      <c r="I128" s="183"/>
    </row>
    <row r="129" spans="1:9" s="11" customFormat="1" ht="15.75" x14ac:dyDescent="0.25">
      <c r="A129" s="4"/>
      <c r="B129" s="4"/>
      <c r="C129" s="143"/>
      <c r="D129" s="143"/>
      <c r="E129" s="143"/>
      <c r="F129" s="143"/>
      <c r="G129" s="143"/>
      <c r="H129" s="142"/>
    </row>
    <row r="130" spans="1:9" s="11" customFormat="1" x14ac:dyDescent="0.25">
      <c r="A130" s="96" t="s">
        <v>12</v>
      </c>
      <c r="B130" s="96"/>
      <c r="C130" s="144"/>
      <c r="D130" s="145"/>
      <c r="E130" s="145"/>
      <c r="F130" s="145"/>
      <c r="G130" s="145"/>
      <c r="H130" s="145"/>
    </row>
    <row r="131" spans="1:9" ht="15" customHeight="1" x14ac:dyDescent="0.25">
      <c r="A131" s="203"/>
      <c r="B131" s="203"/>
      <c r="C131" s="203"/>
      <c r="D131" s="203"/>
      <c r="E131" s="203"/>
      <c r="F131" s="203"/>
      <c r="G131" s="3"/>
      <c r="H131" s="25"/>
      <c r="I131" s="105"/>
    </row>
    <row r="132" spans="1:9" x14ac:dyDescent="0.25">
      <c r="A132" s="48"/>
      <c r="B132" s="12"/>
      <c r="C132" s="12"/>
      <c r="D132" s="12"/>
      <c r="E132" s="12"/>
      <c r="F132" s="12"/>
      <c r="G132" s="12"/>
      <c r="H132" s="26"/>
      <c r="I132" s="106"/>
    </row>
    <row r="133" spans="1:9" x14ac:dyDescent="0.25">
      <c r="A133" s="48"/>
      <c r="B133" s="12"/>
      <c r="C133" s="12"/>
      <c r="D133" s="12"/>
      <c r="E133" s="12"/>
      <c r="F133" s="12"/>
      <c r="G133" s="12"/>
      <c r="H133" s="26"/>
      <c r="I133" s="106"/>
    </row>
  </sheetData>
  <protectedRanges>
    <protectedRange sqref="G121:H128" name="Range5_1_1"/>
    <protectedRange sqref="C121:D128" name="Range4_1_1"/>
  </protectedRanges>
  <mergeCells count="11">
    <mergeCell ref="A131:F131"/>
    <mergeCell ref="E121:F122"/>
    <mergeCell ref="E127:F128"/>
    <mergeCell ref="G127:I128"/>
    <mergeCell ref="A1:I1"/>
    <mergeCell ref="G121:I122"/>
    <mergeCell ref="E123:F124"/>
    <mergeCell ref="G123:I124"/>
    <mergeCell ref="E125:F126"/>
    <mergeCell ref="G125:I126"/>
    <mergeCell ref="A119:G119"/>
  </mergeCells>
  <pageMargins left="0.2" right="0.2" top="0.5" bottom="0.75" header="0.05" footer="0.3"/>
  <pageSetup scale="34" orientation="portrait" r:id="rId1"/>
  <headerFooter>
    <oddHeader xml:space="preserve">&amp;R
</oddHeader>
    <oddFooter>&amp;CPage &amp;P of &amp;A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19"/>
  <sheetViews>
    <sheetView zoomScaleNormal="100" zoomScaleSheetLayoutView="100" workbookViewId="0">
      <selection activeCell="J27" sqref="J27"/>
    </sheetView>
  </sheetViews>
  <sheetFormatPr defaultRowHeight="15" x14ac:dyDescent="0.25"/>
  <cols>
    <col min="1" max="1" width="23.5703125" customWidth="1"/>
    <col min="2" max="2" width="22.42578125" customWidth="1"/>
    <col min="3" max="3" width="15" customWidth="1"/>
    <col min="4" max="4" width="10.7109375" customWidth="1"/>
    <col min="5" max="5" width="10.28515625" customWidth="1"/>
    <col min="6" max="6" width="15.85546875" customWidth="1"/>
    <col min="7" max="7" width="11.28515625" customWidth="1"/>
    <col min="8" max="8" width="12.42578125" customWidth="1"/>
    <col min="9" max="9" width="12.140625" customWidth="1"/>
    <col min="10" max="10" width="15" bestFit="1" customWidth="1"/>
  </cols>
  <sheetData>
    <row r="1" spans="1:11" s="166" customFormat="1" ht="19.5" thickBot="1" x14ac:dyDescent="0.35">
      <c r="A1" s="226" t="s">
        <v>283</v>
      </c>
      <c r="B1" s="227"/>
      <c r="C1" s="227"/>
      <c r="D1" s="227"/>
      <c r="E1" s="227"/>
      <c r="F1" s="227"/>
      <c r="G1" s="227"/>
      <c r="H1" s="227"/>
      <c r="I1" s="228"/>
    </row>
    <row r="2" spans="1:11" s="166" customFormat="1" ht="19.5" thickBot="1" x14ac:dyDescent="0.35"/>
    <row r="3" spans="1:11" s="166" customFormat="1" ht="21.75" customHeight="1" thickBot="1" x14ac:dyDescent="0.35">
      <c r="A3" s="232" t="s">
        <v>11</v>
      </c>
      <c r="B3" s="233"/>
      <c r="C3" s="233"/>
      <c r="D3" s="233"/>
      <c r="E3" s="234"/>
      <c r="F3" s="229" t="s">
        <v>16</v>
      </c>
      <c r="G3" s="230"/>
      <c r="H3" s="230"/>
      <c r="I3" s="231"/>
    </row>
    <row r="4" spans="1:11" s="166" customFormat="1" ht="21.75" customHeight="1" x14ac:dyDescent="0.3">
      <c r="A4" s="245" t="s">
        <v>278</v>
      </c>
      <c r="B4" s="246"/>
      <c r="C4" s="246"/>
      <c r="D4" s="246"/>
      <c r="E4" s="246"/>
      <c r="F4" s="217">
        <f>'B-1 networkMaryland NMSS'!H23</f>
        <v>0</v>
      </c>
      <c r="G4" s="218"/>
      <c r="H4" s="218"/>
      <c r="I4" s="219"/>
    </row>
    <row r="5" spans="1:11" s="166" customFormat="1" ht="21.75" customHeight="1" x14ac:dyDescent="0.3">
      <c r="A5" s="247" t="s">
        <v>279</v>
      </c>
      <c r="B5" s="248"/>
      <c r="C5" s="248"/>
      <c r="D5" s="248"/>
      <c r="E5" s="248"/>
      <c r="F5" s="220">
        <f>'B-2 Labor Rates'!I119</f>
        <v>0</v>
      </c>
      <c r="G5" s="221"/>
      <c r="H5" s="221"/>
      <c r="I5" s="222"/>
    </row>
    <row r="6" spans="1:11" s="167" customFormat="1" ht="21.75" customHeight="1" thickBot="1" x14ac:dyDescent="0.35">
      <c r="A6" s="243" t="s">
        <v>0</v>
      </c>
      <c r="B6" s="244"/>
      <c r="C6" s="244"/>
      <c r="D6" s="244"/>
      <c r="E6" s="244"/>
      <c r="F6" s="223">
        <f>SUM(F4:H5)</f>
        <v>0</v>
      </c>
      <c r="G6" s="224"/>
      <c r="H6" s="224"/>
      <c r="I6" s="225"/>
    </row>
    <row r="8" spans="1:11" ht="15.75" thickBot="1" x14ac:dyDescent="0.3">
      <c r="J8" s="8"/>
      <c r="K8" s="8"/>
    </row>
    <row r="9" spans="1:11" ht="20.100000000000001" customHeight="1" thickBot="1" x14ac:dyDescent="0.3">
      <c r="A9" s="7" t="s">
        <v>1</v>
      </c>
      <c r="B9" s="238"/>
      <c r="C9" s="239"/>
      <c r="D9" s="240"/>
      <c r="E9" s="249" t="s">
        <v>3</v>
      </c>
      <c r="F9" s="250"/>
      <c r="G9" s="208"/>
      <c r="H9" s="209"/>
      <c r="I9" s="210"/>
      <c r="J9" s="8"/>
      <c r="K9" s="8"/>
    </row>
    <row r="10" spans="1:11" ht="20.100000000000001" customHeight="1" thickBot="1" x14ac:dyDescent="0.3">
      <c r="A10" s="6" t="s">
        <v>2</v>
      </c>
      <c r="B10" s="253"/>
      <c r="C10" s="254"/>
      <c r="D10" s="255"/>
      <c r="E10" s="251"/>
      <c r="F10" s="252"/>
      <c r="G10" s="211"/>
      <c r="H10" s="212"/>
      <c r="I10" s="213"/>
      <c r="J10" s="8"/>
      <c r="K10" s="8"/>
    </row>
    <row r="11" spans="1:11" ht="20.100000000000001" customHeight="1" x14ac:dyDescent="0.25">
      <c r="A11" s="6" t="s">
        <v>4</v>
      </c>
      <c r="B11" s="253"/>
      <c r="C11" s="254"/>
      <c r="D11" s="255"/>
      <c r="E11" s="214" t="s">
        <v>5</v>
      </c>
      <c r="F11" s="215"/>
      <c r="G11" s="208"/>
      <c r="H11" s="209"/>
      <c r="I11" s="210"/>
      <c r="J11" s="8"/>
      <c r="K11" s="8"/>
    </row>
    <row r="12" spans="1:11" ht="20.100000000000001" customHeight="1" thickBot="1" x14ac:dyDescent="0.3">
      <c r="A12" s="6"/>
      <c r="B12" s="256"/>
      <c r="C12" s="257"/>
      <c r="D12" s="258"/>
      <c r="E12" s="214"/>
      <c r="F12" s="215"/>
      <c r="G12" s="211"/>
      <c r="H12" s="212"/>
      <c r="I12" s="213"/>
      <c r="J12" s="8"/>
      <c r="K12" s="8"/>
    </row>
    <row r="13" spans="1:11" ht="20.100000000000001" customHeight="1" thickBot="1" x14ac:dyDescent="0.3">
      <c r="A13" s="6"/>
      <c r="B13" s="235"/>
      <c r="C13" s="236"/>
      <c r="D13" s="237"/>
      <c r="E13" s="214" t="s">
        <v>7</v>
      </c>
      <c r="F13" s="215"/>
      <c r="G13" s="208"/>
      <c r="H13" s="209"/>
      <c r="I13" s="210"/>
      <c r="J13" s="8"/>
      <c r="K13" s="8"/>
    </row>
    <row r="14" spans="1:11" ht="20.100000000000001" customHeight="1" thickBot="1" x14ac:dyDescent="0.3">
      <c r="A14" s="14" t="s">
        <v>6</v>
      </c>
      <c r="B14" s="238"/>
      <c r="C14" s="239"/>
      <c r="D14" s="240"/>
      <c r="E14" s="214"/>
      <c r="F14" s="215"/>
      <c r="G14" s="211"/>
      <c r="H14" s="212"/>
      <c r="I14" s="213"/>
    </row>
    <row r="15" spans="1:11" ht="20.100000000000001" customHeight="1" thickBot="1" x14ac:dyDescent="0.3">
      <c r="A15" s="6" t="s">
        <v>8</v>
      </c>
      <c r="B15" s="238"/>
      <c r="C15" s="239"/>
      <c r="D15" s="240"/>
      <c r="E15" s="215" t="s">
        <v>10</v>
      </c>
      <c r="F15" s="215"/>
      <c r="G15" s="208"/>
      <c r="H15" s="209"/>
      <c r="I15" s="210"/>
    </row>
    <row r="16" spans="1:11" ht="20.100000000000001" customHeight="1" thickBot="1" x14ac:dyDescent="0.3">
      <c r="A16" s="5" t="s">
        <v>9</v>
      </c>
      <c r="B16" s="241"/>
      <c r="C16" s="236"/>
      <c r="D16" s="242"/>
      <c r="E16" s="216"/>
      <c r="F16" s="216"/>
      <c r="G16" s="211"/>
      <c r="H16" s="212"/>
      <c r="I16" s="213"/>
    </row>
    <row r="17" spans="1:10" ht="15.75" x14ac:dyDescent="0.25">
      <c r="A17" s="4"/>
      <c r="B17" s="4"/>
      <c r="C17" s="4"/>
      <c r="D17" s="4"/>
      <c r="E17" s="4"/>
      <c r="F17" s="4"/>
      <c r="G17" s="1"/>
      <c r="H17" s="1"/>
      <c r="I17" s="1"/>
      <c r="J17" s="1"/>
    </row>
    <row r="18" spans="1:10" x14ac:dyDescent="0.25">
      <c r="A18" s="2"/>
      <c r="B18" s="2"/>
      <c r="C18" s="2"/>
      <c r="D18" s="2"/>
      <c r="E18" s="2"/>
      <c r="F18" s="2"/>
      <c r="G18" s="2"/>
      <c r="H18" s="2"/>
      <c r="I18" s="2"/>
      <c r="J18" s="1"/>
    </row>
    <row r="19" spans="1:10" x14ac:dyDescent="0.25">
      <c r="A19" s="96" t="s">
        <v>12</v>
      </c>
      <c r="B19" s="2"/>
      <c r="C19" s="2"/>
      <c r="D19" s="2"/>
      <c r="E19" s="2"/>
      <c r="F19" s="2"/>
      <c r="G19" s="2"/>
      <c r="H19" s="2"/>
      <c r="I19" s="2"/>
      <c r="J19" s="1"/>
    </row>
  </sheetData>
  <protectedRanges>
    <protectedRange sqref="G9:I16" name="Range5_1"/>
    <protectedRange sqref="B9:D16" name="Range4_1"/>
  </protectedRanges>
  <mergeCells count="25">
    <mergeCell ref="B15:D15"/>
    <mergeCell ref="B16:D16"/>
    <mergeCell ref="A6:E6"/>
    <mergeCell ref="A4:E4"/>
    <mergeCell ref="A5:E5"/>
    <mergeCell ref="B9:D9"/>
    <mergeCell ref="E9:F10"/>
    <mergeCell ref="B10:D10"/>
    <mergeCell ref="B11:D11"/>
    <mergeCell ref="B12:D12"/>
    <mergeCell ref="A1:I1"/>
    <mergeCell ref="G9:I10"/>
    <mergeCell ref="G11:I12"/>
    <mergeCell ref="G13:I14"/>
    <mergeCell ref="F3:I3"/>
    <mergeCell ref="A3:E3"/>
    <mergeCell ref="B13:D13"/>
    <mergeCell ref="B14:D14"/>
    <mergeCell ref="G15:I16"/>
    <mergeCell ref="E11:F12"/>
    <mergeCell ref="E13:F14"/>
    <mergeCell ref="E15:F16"/>
    <mergeCell ref="F4:I4"/>
    <mergeCell ref="F5:I5"/>
    <mergeCell ref="F6:I6"/>
  </mergeCells>
  <pageMargins left="0.75" right="0.75" top="1" bottom="0.5" header="0.25" footer="0.25"/>
  <pageSetup scale="75" orientation="landscape" r:id="rId1"/>
  <headerFooter alignWithMargins="0">
    <oddHeader xml:space="preserve">&amp;L&amp;"-,Bold"&amp;14Attachment B - Financial Proposal Form
 Network Managed Services &amp; Support
TORFP #&amp;R
</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7DA0F6AABF23B45BAEB0366EA827EEF" ma:contentTypeVersion="8" ma:contentTypeDescription="Create a new document." ma:contentTypeScope="" ma:versionID="92de7e88ee72e6c6d1d8201c999c9219">
  <xsd:schema xmlns:xsd="http://www.w3.org/2001/XMLSchema" xmlns:xs="http://www.w3.org/2001/XMLSchema" xmlns:p="http://schemas.microsoft.com/office/2006/metadata/properties" xmlns:ns1="http://schemas.microsoft.com/sharepoint/v3" targetNamespace="http://schemas.microsoft.com/office/2006/metadata/properties" ma:root="true" ma:fieldsID="626c5f59a9acc0b2126156574bda8e1a"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 ma:hidden="true" ma:internalName="PublishingStartDate" ma:readOnly="false">
      <xsd:simpleType>
        <xsd:restriction base="dms:Unknown"/>
      </xsd:simpleType>
    </xsd:element>
    <xsd:element name="PublishingExpirationDate" ma:index="5" nillable="true" ma:displayName="Scheduling End Date" ma:description="" ma:hidden="true" ma:internalName="PublishingExpirationDate" ma:readOnly="fals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D49025E6-F4C1-4249-9C3E-B8BCC6A8AA97}"/>
</file>

<file path=customXml/itemProps2.xml><?xml version="1.0" encoding="utf-8"?>
<ds:datastoreItem xmlns:ds="http://schemas.openxmlformats.org/officeDocument/2006/customXml" ds:itemID="{937A97D9-BBE9-4309-9E17-99FE5171AE31}"/>
</file>

<file path=customXml/itemProps3.xml><?xml version="1.0" encoding="utf-8"?>
<ds:datastoreItem xmlns:ds="http://schemas.openxmlformats.org/officeDocument/2006/customXml" ds:itemID="{F64264DD-008B-47B0-AC90-3B5580A0B28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B-Instructions</vt:lpstr>
      <vt:lpstr>B-1 networkMaryland NMSS</vt:lpstr>
      <vt:lpstr>B-1A networkMaryland T&amp;M</vt:lpstr>
      <vt:lpstr>B-2 Labor Rates</vt:lpstr>
      <vt:lpstr>B-3 Evaluated Price</vt:lpstr>
      <vt:lpstr>'B-1A networkMaryland T&amp;M'!Print_Titles</vt:lpstr>
      <vt:lpstr>'B-2 Labor Rates'!Print_Titles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Financial Proposal Sheet</dc:title>
  <dc:creator>ITPO</dc:creator>
  <cp:lastModifiedBy>Windows User</cp:lastModifiedBy>
  <cp:lastPrinted>2020-08-29T18:24:13Z</cp:lastPrinted>
  <dcterms:created xsi:type="dcterms:W3CDTF">2014-10-29T15:43:26Z</dcterms:created>
  <dcterms:modified xsi:type="dcterms:W3CDTF">2021-03-25T18:43:54Z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0x010100B7DA0F6AABF23B45BAEB0366EA827EEF</vt:lpwstr>
  </property>
</Properties>
</file>